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- EXECUÇÃO\OPERACIONAL\ASSESSORIA ATUARIAL\SELF\ALTAMIRA-PA\2-CÁLCULO ATUARIAL\"/>
    </mc:Choice>
  </mc:AlternateContent>
  <xr:revisionPtr revIDLastSave="0" documentId="13_ncr:1_{32709B61-B298-4C3D-8A88-FE6683AC5800}" xr6:coauthVersionLast="45" xr6:coauthVersionMax="45" xr10:uidLastSave="{00000000-0000-0000-0000-000000000000}"/>
  <bookViews>
    <workbookView xWindow="-120" yWindow="-120" windowWidth="29040" windowHeight="15840" tabRatio="878" xr2:uid="{00000000-000D-0000-FFFF-FFFF00000000}"/>
  </bookViews>
  <sheets>
    <sheet name="ALÍQUOTAS" sheetId="31" r:id="rId1"/>
    <sheet name="EQUILÍBRIO ATUARIAL" sheetId="32" r:id="rId2"/>
    <sheet name="EQUILÍBRIO FINANCEIRO" sheetId="33" r:id="rId3"/>
    <sheet name="ATIVOS DO PLANO" sheetId="12" r:id="rId4"/>
    <sheet name="FINANCIAMENTO DÉFICIT (APORTE)" sheetId="1" r:id="rId5"/>
    <sheet name="FINANCIAMENTO DÉFICIT ATUARIAL" sheetId="17" r:id="rId6"/>
    <sheet name="PROVISÃO (EQUILÍBRIO)" sheetId="21" r:id="rId7"/>
    <sheet name="PROVISÃO (VIGENTE)" sheetId="22" r:id="rId8"/>
    <sheet name="PROJEÇÃO--G.A--EQUILIBRIO" sheetId="23" r:id="rId9"/>
    <sheet name="PROJEÇÃO--G.A--VIGENTE" sheetId="24" r:id="rId10"/>
    <sheet name="PROJEÇÃO--GA+GF--EQUILIBRIO" sheetId="25" r:id="rId11"/>
    <sheet name="PROJEÇÃO--GA+GF--VIGENTE" sheetId="26" r:id="rId12"/>
    <sheet name="EVOLUÇÃO PROV (EQUILÍBRIO)" sheetId="29" r:id="rId13"/>
    <sheet name="EVOLUÇÃO PROV (VIGENTE)" sheetId="30" r:id="rId14"/>
    <sheet name="LDO (EQUILÍBRIO)" sheetId="27" r:id="rId15"/>
    <sheet name="LDO (VIGENTE)" sheetId="28" r:id="rId16"/>
  </sheets>
  <externalReferences>
    <externalReference r:id="rId17"/>
    <externalReference r:id="rId18"/>
    <externalReference r:id="rId19"/>
    <externalReference r:id="rId2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2" l="1"/>
  <c r="E19" i="12"/>
  <c r="D20" i="12"/>
  <c r="E20" i="12"/>
  <c r="D21" i="12"/>
  <c r="E21" i="12"/>
  <c r="D22" i="12"/>
  <c r="E22" i="12"/>
  <c r="D23" i="12"/>
  <c r="E23" i="12"/>
  <c r="D24" i="12"/>
  <c r="E24" i="12"/>
  <c r="D25" i="12"/>
  <c r="E25" i="12"/>
  <c r="D26" i="12"/>
  <c r="E26" i="12"/>
  <c r="D27" i="12"/>
  <c r="E27" i="12"/>
  <c r="D28" i="12"/>
  <c r="E28" i="12"/>
  <c r="D29" i="12"/>
  <c r="E29" i="12"/>
  <c r="D30" i="12"/>
  <c r="E30" i="12"/>
  <c r="C46" i="22" l="1"/>
  <c r="C45" i="22"/>
  <c r="C40" i="22"/>
  <c r="C33" i="22"/>
  <c r="C32" i="22"/>
  <c r="C31" i="22"/>
  <c r="C14" i="22"/>
  <c r="C46" i="21"/>
  <c r="C45" i="21"/>
  <c r="C40" i="21"/>
  <c r="C33" i="21"/>
  <c r="C32" i="21"/>
  <c r="C31" i="21"/>
  <c r="C14" i="21"/>
  <c r="C50" i="33" l="1"/>
  <c r="B50" i="33"/>
  <c r="C22" i="33"/>
  <c r="B22" i="33"/>
  <c r="E13" i="32"/>
  <c r="D13" i="32"/>
  <c r="E12" i="32"/>
  <c r="D12" i="32"/>
  <c r="E11" i="32"/>
  <c r="D11" i="32"/>
  <c r="E10" i="32"/>
  <c r="D10" i="32"/>
  <c r="A4" i="32"/>
  <c r="H26" i="31"/>
  <c r="G26" i="31"/>
  <c r="H24" i="31"/>
  <c r="G24" i="31"/>
  <c r="F24" i="31"/>
  <c r="E24" i="31"/>
  <c r="H23" i="31"/>
  <c r="G23" i="31"/>
  <c r="F23" i="31"/>
  <c r="E23" i="31"/>
  <c r="H22" i="31"/>
  <c r="G22" i="31"/>
  <c r="F22" i="31"/>
  <c r="E22" i="31"/>
  <c r="H21" i="31"/>
  <c r="G21" i="31"/>
  <c r="F21" i="31"/>
  <c r="E21" i="31"/>
  <c r="H20" i="31"/>
  <c r="G20" i="31"/>
  <c r="H19" i="31"/>
  <c r="G19" i="31"/>
  <c r="H18" i="31"/>
  <c r="G18" i="31"/>
  <c r="H17" i="31"/>
  <c r="G17" i="31"/>
  <c r="H16" i="31"/>
  <c r="G16" i="31"/>
  <c r="G12" i="31"/>
  <c r="G11" i="31"/>
  <c r="E11" i="31"/>
  <c r="E7" i="31"/>
  <c r="F5" i="31"/>
  <c r="E5" i="31"/>
  <c r="E4" i="31"/>
  <c r="E3" i="31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H19" i="30"/>
  <c r="D19" i="30"/>
  <c r="H18" i="30"/>
  <c r="D18" i="30"/>
  <c r="H17" i="30"/>
  <c r="D17" i="30"/>
  <c r="H16" i="30"/>
  <c r="D16" i="30"/>
  <c r="H15" i="30"/>
  <c r="D15" i="30"/>
  <c r="H14" i="30"/>
  <c r="D14" i="30"/>
  <c r="H13" i="30"/>
  <c r="D13" i="30"/>
  <c r="H12" i="30"/>
  <c r="D12" i="30"/>
  <c r="H11" i="30"/>
  <c r="D11" i="30"/>
  <c r="H10" i="30"/>
  <c r="D10" i="30"/>
  <c r="H9" i="30"/>
  <c r="D9" i="30"/>
  <c r="H8" i="30"/>
  <c r="D8" i="30"/>
  <c r="H7" i="30"/>
  <c r="D7" i="30"/>
  <c r="G27" i="29"/>
  <c r="G28" i="29"/>
  <c r="G29" i="29"/>
  <c r="G30" i="29"/>
  <c r="G31" i="29"/>
  <c r="G32" i="29"/>
  <c r="G33" i="29"/>
  <c r="G34" i="29"/>
  <c r="G35" i="29"/>
  <c r="G36" i="29"/>
  <c r="G37" i="29"/>
  <c r="G38" i="29"/>
  <c r="G26" i="29"/>
  <c r="H19" i="29"/>
  <c r="D19" i="29"/>
  <c r="H18" i="29"/>
  <c r="D18" i="29"/>
  <c r="H17" i="29"/>
  <c r="D17" i="29"/>
  <c r="H16" i="29"/>
  <c r="D16" i="29"/>
  <c r="H15" i="29"/>
  <c r="D15" i="29"/>
  <c r="H14" i="29"/>
  <c r="D14" i="29"/>
  <c r="H13" i="29"/>
  <c r="D13" i="29"/>
  <c r="H12" i="29"/>
  <c r="D12" i="29"/>
  <c r="H11" i="29"/>
  <c r="D11" i="29"/>
  <c r="H10" i="29"/>
  <c r="D10" i="29"/>
  <c r="H9" i="29"/>
  <c r="D9" i="29"/>
  <c r="H8" i="29"/>
  <c r="D8" i="29"/>
  <c r="H7" i="29"/>
  <c r="D7" i="29"/>
  <c r="L6" i="28"/>
  <c r="H6" i="28"/>
  <c r="H7" i="28" s="1"/>
  <c r="H8" i="28" s="1"/>
  <c r="H9" i="28" s="1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H31" i="28" s="1"/>
  <c r="H32" i="28" s="1"/>
  <c r="H33" i="28" s="1"/>
  <c r="H34" i="28" s="1"/>
  <c r="H35" i="28" s="1"/>
  <c r="H36" i="28" s="1"/>
  <c r="H37" i="28" s="1"/>
  <c r="H38" i="28" s="1"/>
  <c r="H39" i="28" s="1"/>
  <c r="H40" i="28" s="1"/>
  <c r="H41" i="28" s="1"/>
  <c r="H42" i="28" s="1"/>
  <c r="H43" i="28" s="1"/>
  <c r="H44" i="28" s="1"/>
  <c r="H45" i="28" s="1"/>
  <c r="H46" i="28" s="1"/>
  <c r="H47" i="28" s="1"/>
  <c r="H48" i="28" s="1"/>
  <c r="H49" i="28" s="1"/>
  <c r="H50" i="28" s="1"/>
  <c r="H51" i="28" s="1"/>
  <c r="H52" i="28" s="1"/>
  <c r="H53" i="28" s="1"/>
  <c r="H54" i="28" s="1"/>
  <c r="H55" i="28" s="1"/>
  <c r="H56" i="28" s="1"/>
  <c r="H57" i="28" s="1"/>
  <c r="H58" i="28" s="1"/>
  <c r="H59" i="28" s="1"/>
  <c r="H60" i="28" s="1"/>
  <c r="H61" i="28" s="1"/>
  <c r="H62" i="28" s="1"/>
  <c r="H63" i="28" s="1"/>
  <c r="H64" i="28" s="1"/>
  <c r="H65" i="28" s="1"/>
  <c r="H66" i="28" s="1"/>
  <c r="H67" i="28" s="1"/>
  <c r="H68" i="28" s="1"/>
  <c r="H69" i="28" s="1"/>
  <c r="H70" i="28" s="1"/>
  <c r="H71" i="28" s="1"/>
  <c r="H72" i="28" s="1"/>
  <c r="H73" i="28" s="1"/>
  <c r="H74" i="28" s="1"/>
  <c r="H75" i="28" s="1"/>
  <c r="H76" i="28" s="1"/>
  <c r="H77" i="28" s="1"/>
  <c r="H78" i="28" s="1"/>
  <c r="H79" i="28" s="1"/>
  <c r="H80" i="28" s="1"/>
  <c r="H81" i="28" s="1"/>
  <c r="H82" i="28" s="1"/>
  <c r="E6" i="28"/>
  <c r="A6" i="28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L6" i="27"/>
  <c r="H6" i="27"/>
  <c r="H7" i="27" s="1"/>
  <c r="H8" i="27" s="1"/>
  <c r="H9" i="27" s="1"/>
  <c r="H10" i="27" s="1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3" i="27" s="1"/>
  <c r="H34" i="27" s="1"/>
  <c r="H35" i="27" s="1"/>
  <c r="H36" i="27" s="1"/>
  <c r="H37" i="27" s="1"/>
  <c r="H38" i="27" s="1"/>
  <c r="H39" i="27" s="1"/>
  <c r="H40" i="27" s="1"/>
  <c r="H41" i="27" s="1"/>
  <c r="H42" i="27" s="1"/>
  <c r="H43" i="27" s="1"/>
  <c r="H44" i="27" s="1"/>
  <c r="H45" i="27" s="1"/>
  <c r="H46" i="27" s="1"/>
  <c r="H47" i="27" s="1"/>
  <c r="H48" i="27" s="1"/>
  <c r="H49" i="27" s="1"/>
  <c r="H50" i="27" s="1"/>
  <c r="H51" i="27" s="1"/>
  <c r="H52" i="27" s="1"/>
  <c r="H53" i="27" s="1"/>
  <c r="H54" i="27" s="1"/>
  <c r="H55" i="27" s="1"/>
  <c r="H56" i="27" s="1"/>
  <c r="H57" i="27" s="1"/>
  <c r="H58" i="27" s="1"/>
  <c r="H59" i="27" s="1"/>
  <c r="H60" i="27" s="1"/>
  <c r="H61" i="27" s="1"/>
  <c r="H62" i="27" s="1"/>
  <c r="H63" i="27" s="1"/>
  <c r="H64" i="27" s="1"/>
  <c r="H65" i="27" s="1"/>
  <c r="H66" i="27" s="1"/>
  <c r="H67" i="27" s="1"/>
  <c r="H68" i="27" s="1"/>
  <c r="H69" i="27" s="1"/>
  <c r="H70" i="27" s="1"/>
  <c r="H71" i="27" s="1"/>
  <c r="H72" i="27" s="1"/>
  <c r="H73" i="27" s="1"/>
  <c r="H74" i="27" s="1"/>
  <c r="H75" i="27" s="1"/>
  <c r="H76" i="27" s="1"/>
  <c r="H77" i="27" s="1"/>
  <c r="H78" i="27" s="1"/>
  <c r="H79" i="27" s="1"/>
  <c r="H80" i="27" s="1"/>
  <c r="H81" i="27" s="1"/>
  <c r="H82" i="27" s="1"/>
  <c r="E6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L4" i="26"/>
  <c r="L3" i="26"/>
  <c r="A3" i="26"/>
  <c r="A4" i="26" s="1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G78" i="25"/>
  <c r="E78" i="25"/>
  <c r="G77" i="25"/>
  <c r="E77" i="25"/>
  <c r="G76" i="25"/>
  <c r="E76" i="25"/>
  <c r="G75" i="25"/>
  <c r="E75" i="25"/>
  <c r="G74" i="25"/>
  <c r="E74" i="25"/>
  <c r="G73" i="25"/>
  <c r="E73" i="25"/>
  <c r="G72" i="25"/>
  <c r="E72" i="25"/>
  <c r="G71" i="25"/>
  <c r="E71" i="25"/>
  <c r="G70" i="25"/>
  <c r="E70" i="25"/>
  <c r="G69" i="25"/>
  <c r="E69" i="25"/>
  <c r="G68" i="25"/>
  <c r="E68" i="25"/>
  <c r="G67" i="25"/>
  <c r="E67" i="25"/>
  <c r="G66" i="25"/>
  <c r="E66" i="25"/>
  <c r="G65" i="25"/>
  <c r="E65" i="25"/>
  <c r="G64" i="25"/>
  <c r="E64" i="25"/>
  <c r="G63" i="25"/>
  <c r="E63" i="25"/>
  <c r="G62" i="25"/>
  <c r="E62" i="25"/>
  <c r="G61" i="25"/>
  <c r="E61" i="25"/>
  <c r="G60" i="25"/>
  <c r="E60" i="25"/>
  <c r="G59" i="25"/>
  <c r="E59" i="25"/>
  <c r="G58" i="25"/>
  <c r="E58" i="25"/>
  <c r="G57" i="25"/>
  <c r="E57" i="25"/>
  <c r="G56" i="25"/>
  <c r="E56" i="25"/>
  <c r="G55" i="25"/>
  <c r="E55" i="25"/>
  <c r="G54" i="25"/>
  <c r="E54" i="25"/>
  <c r="G53" i="25"/>
  <c r="E53" i="25"/>
  <c r="G52" i="25"/>
  <c r="E52" i="25"/>
  <c r="G51" i="25"/>
  <c r="E51" i="25"/>
  <c r="G50" i="25"/>
  <c r="E50" i="25"/>
  <c r="G49" i="25"/>
  <c r="E49" i="25"/>
  <c r="G48" i="25"/>
  <c r="E48" i="25"/>
  <c r="G47" i="25"/>
  <c r="E47" i="25"/>
  <c r="G46" i="25"/>
  <c r="E46" i="25"/>
  <c r="G45" i="25"/>
  <c r="E45" i="25"/>
  <c r="G44" i="25"/>
  <c r="E44" i="25"/>
  <c r="G43" i="25"/>
  <c r="E43" i="25"/>
  <c r="G42" i="25"/>
  <c r="G41" i="25"/>
  <c r="G40" i="25"/>
  <c r="G39" i="25"/>
  <c r="G38" i="25"/>
  <c r="L4" i="25"/>
  <c r="L3" i="25"/>
  <c r="A3" i="25"/>
  <c r="A4" i="25" s="1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G78" i="24"/>
  <c r="E78" i="24"/>
  <c r="G77" i="24"/>
  <c r="E77" i="24"/>
  <c r="G76" i="24"/>
  <c r="E76" i="24"/>
  <c r="G75" i="24"/>
  <c r="E75" i="24"/>
  <c r="G74" i="24"/>
  <c r="E74" i="24"/>
  <c r="G73" i="24"/>
  <c r="E73" i="24"/>
  <c r="G72" i="24"/>
  <c r="E72" i="24"/>
  <c r="G71" i="24"/>
  <c r="E71" i="24"/>
  <c r="G70" i="24"/>
  <c r="E70" i="24"/>
  <c r="G69" i="24"/>
  <c r="E69" i="24"/>
  <c r="G68" i="24"/>
  <c r="E68" i="24"/>
  <c r="G67" i="24"/>
  <c r="E67" i="24"/>
  <c r="G66" i="24"/>
  <c r="E66" i="24"/>
  <c r="G65" i="24"/>
  <c r="E65" i="24"/>
  <c r="G64" i="24"/>
  <c r="E64" i="24"/>
  <c r="G63" i="24"/>
  <c r="E63" i="24"/>
  <c r="G62" i="24"/>
  <c r="E62" i="24"/>
  <c r="G61" i="24"/>
  <c r="E61" i="24"/>
  <c r="G60" i="24"/>
  <c r="E60" i="24"/>
  <c r="G59" i="24"/>
  <c r="E59" i="24"/>
  <c r="G58" i="24"/>
  <c r="E58" i="24"/>
  <c r="G57" i="24"/>
  <c r="E57" i="24"/>
  <c r="G56" i="24"/>
  <c r="E56" i="24"/>
  <c r="G55" i="24"/>
  <c r="E55" i="24"/>
  <c r="G54" i="24"/>
  <c r="E54" i="24"/>
  <c r="G53" i="24"/>
  <c r="E53" i="24"/>
  <c r="G52" i="24"/>
  <c r="E52" i="24"/>
  <c r="G51" i="24"/>
  <c r="E51" i="24"/>
  <c r="G50" i="24"/>
  <c r="E50" i="24"/>
  <c r="G49" i="24"/>
  <c r="E49" i="24"/>
  <c r="G48" i="24"/>
  <c r="E48" i="24"/>
  <c r="G47" i="24"/>
  <c r="E47" i="24"/>
  <c r="G46" i="24"/>
  <c r="E46" i="24"/>
  <c r="G45" i="24"/>
  <c r="E45" i="24"/>
  <c r="G44" i="24"/>
  <c r="E44" i="24"/>
  <c r="G43" i="24"/>
  <c r="E43" i="24"/>
  <c r="G42" i="24"/>
  <c r="E42" i="24"/>
  <c r="G41" i="24"/>
  <c r="E41" i="24"/>
  <c r="G40" i="24"/>
  <c r="E40" i="24"/>
  <c r="G39" i="24"/>
  <c r="E39" i="24"/>
  <c r="G38" i="24"/>
  <c r="A3" i="24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G78" i="23"/>
  <c r="E78" i="23"/>
  <c r="G77" i="23"/>
  <c r="E77" i="23"/>
  <c r="G76" i="23"/>
  <c r="E76" i="23"/>
  <c r="G75" i="23"/>
  <c r="E75" i="23"/>
  <c r="G74" i="23"/>
  <c r="E74" i="23"/>
  <c r="G73" i="23"/>
  <c r="E73" i="23"/>
  <c r="G72" i="23"/>
  <c r="E72" i="23"/>
  <c r="G71" i="23"/>
  <c r="E71" i="23"/>
  <c r="G70" i="23"/>
  <c r="E70" i="23"/>
  <c r="G69" i="23"/>
  <c r="E69" i="23"/>
  <c r="G68" i="23"/>
  <c r="E68" i="23"/>
  <c r="G67" i="23"/>
  <c r="E67" i="23"/>
  <c r="G66" i="23"/>
  <c r="E66" i="23"/>
  <c r="G65" i="23"/>
  <c r="E65" i="23"/>
  <c r="G64" i="23"/>
  <c r="E64" i="23"/>
  <c r="G63" i="23"/>
  <c r="E63" i="23"/>
  <c r="G62" i="23"/>
  <c r="E62" i="23"/>
  <c r="G61" i="23"/>
  <c r="E61" i="23"/>
  <c r="G60" i="23"/>
  <c r="E60" i="23"/>
  <c r="G59" i="23"/>
  <c r="E59" i="23"/>
  <c r="G58" i="23"/>
  <c r="E58" i="23"/>
  <c r="G57" i="23"/>
  <c r="E57" i="23"/>
  <c r="G56" i="23"/>
  <c r="E56" i="23"/>
  <c r="G55" i="23"/>
  <c r="E55" i="23"/>
  <c r="G54" i="23"/>
  <c r="E54" i="23"/>
  <c r="G53" i="23"/>
  <c r="E53" i="23"/>
  <c r="G52" i="23"/>
  <c r="E52" i="23"/>
  <c r="G51" i="23"/>
  <c r="E51" i="23"/>
  <c r="G50" i="23"/>
  <c r="E50" i="23"/>
  <c r="G49" i="23"/>
  <c r="E49" i="23"/>
  <c r="G48" i="23"/>
  <c r="E48" i="23"/>
  <c r="G47" i="23"/>
  <c r="E47" i="23"/>
  <c r="G46" i="23"/>
  <c r="E46" i="23"/>
  <c r="G45" i="23"/>
  <c r="E45" i="23"/>
  <c r="G44" i="23"/>
  <c r="E44" i="23"/>
  <c r="G43" i="23"/>
  <c r="E43" i="23"/>
  <c r="G42" i="23"/>
  <c r="E42" i="23"/>
  <c r="G41" i="23"/>
  <c r="E41" i="23"/>
  <c r="G40" i="23"/>
  <c r="E40" i="23"/>
  <c r="G39" i="23"/>
  <c r="E39" i="23"/>
  <c r="G38" i="23"/>
  <c r="E38" i="23"/>
  <c r="A3" i="23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D48" i="22"/>
  <c r="C48" i="22"/>
  <c r="A48" i="22"/>
  <c r="D47" i="22"/>
  <c r="C47" i="22"/>
  <c r="A47" i="22"/>
  <c r="D46" i="22"/>
  <c r="A46" i="22"/>
  <c r="D45" i="22"/>
  <c r="A45" i="22"/>
  <c r="D44" i="22"/>
  <c r="C44" i="22"/>
  <c r="A44" i="22"/>
  <c r="C43" i="22"/>
  <c r="A43" i="22"/>
  <c r="C42" i="22"/>
  <c r="A42" i="22"/>
  <c r="C41" i="22"/>
  <c r="A41" i="22"/>
  <c r="A40" i="22"/>
  <c r="C39" i="22"/>
  <c r="A39" i="22"/>
  <c r="D38" i="22"/>
  <c r="C38" i="22"/>
  <c r="A38" i="22"/>
  <c r="C37" i="22"/>
  <c r="A37" i="22"/>
  <c r="C36" i="22"/>
  <c r="A36" i="22"/>
  <c r="C35" i="22"/>
  <c r="A35" i="22"/>
  <c r="D34" i="22"/>
  <c r="C34" i="22"/>
  <c r="A34" i="22"/>
  <c r="A33" i="22"/>
  <c r="A32" i="22"/>
  <c r="A31" i="22"/>
  <c r="D29" i="22"/>
  <c r="C29" i="22"/>
  <c r="A29" i="22"/>
  <c r="D28" i="22"/>
  <c r="C28" i="22"/>
  <c r="A28" i="22"/>
  <c r="D27" i="22"/>
  <c r="C27" i="22"/>
  <c r="A27" i="22"/>
  <c r="D26" i="22"/>
  <c r="C26" i="22"/>
  <c r="A26" i="22"/>
  <c r="D25" i="22"/>
  <c r="C25" i="22"/>
  <c r="A25" i="22"/>
  <c r="D24" i="22"/>
  <c r="C24" i="22"/>
  <c r="A24" i="22"/>
  <c r="D23" i="22"/>
  <c r="C23" i="22"/>
  <c r="A23" i="22"/>
  <c r="D22" i="22"/>
  <c r="C22" i="22"/>
  <c r="A22" i="22"/>
  <c r="D21" i="22"/>
  <c r="C21" i="22"/>
  <c r="A21" i="22"/>
  <c r="D20" i="22"/>
  <c r="C20" i="22"/>
  <c r="A20" i="22"/>
  <c r="D19" i="22"/>
  <c r="C19" i="22"/>
  <c r="A19" i="22"/>
  <c r="D18" i="22"/>
  <c r="C18" i="22"/>
  <c r="A18" i="22"/>
  <c r="D17" i="22"/>
  <c r="C17" i="22"/>
  <c r="A17" i="22"/>
  <c r="D16" i="22"/>
  <c r="C16" i="22"/>
  <c r="A16" i="22"/>
  <c r="A14" i="22"/>
  <c r="D12" i="22"/>
  <c r="C12" i="22"/>
  <c r="D11" i="22"/>
  <c r="C11" i="22"/>
  <c r="D10" i="22"/>
  <c r="C10" i="22"/>
  <c r="D9" i="22"/>
  <c r="C9" i="22"/>
  <c r="D8" i="22"/>
  <c r="C8" i="22"/>
  <c r="D7" i="22"/>
  <c r="C7" i="22"/>
  <c r="C48" i="21"/>
  <c r="A48" i="21"/>
  <c r="D47" i="21"/>
  <c r="C47" i="21"/>
  <c r="A47" i="21"/>
  <c r="A46" i="21"/>
  <c r="A45" i="21"/>
  <c r="D44" i="21"/>
  <c r="C44" i="21"/>
  <c r="A44" i="21"/>
  <c r="C43" i="21"/>
  <c r="A43" i="21"/>
  <c r="C42" i="21"/>
  <c r="A42" i="21"/>
  <c r="C41" i="21"/>
  <c r="A41" i="21"/>
  <c r="A40" i="21"/>
  <c r="C39" i="21"/>
  <c r="A39" i="21"/>
  <c r="D38" i="21"/>
  <c r="C38" i="21"/>
  <c r="A38" i="21"/>
  <c r="C37" i="21"/>
  <c r="A37" i="21"/>
  <c r="C36" i="21"/>
  <c r="A36" i="21"/>
  <c r="C35" i="21"/>
  <c r="A35" i="21"/>
  <c r="D34" i="21"/>
  <c r="C34" i="21"/>
  <c r="A34" i="21"/>
  <c r="A33" i="21"/>
  <c r="A32" i="21"/>
  <c r="A31" i="21"/>
  <c r="D29" i="21"/>
  <c r="C29" i="21"/>
  <c r="A29" i="21"/>
  <c r="D28" i="21"/>
  <c r="C28" i="21"/>
  <c r="A28" i="21"/>
  <c r="D27" i="21"/>
  <c r="C27" i="21"/>
  <c r="A27" i="21"/>
  <c r="D26" i="21"/>
  <c r="C26" i="21"/>
  <c r="A26" i="21"/>
  <c r="D25" i="21"/>
  <c r="C25" i="21"/>
  <c r="A25" i="21"/>
  <c r="D24" i="21"/>
  <c r="C24" i="21"/>
  <c r="A24" i="21"/>
  <c r="D23" i="21"/>
  <c r="C23" i="21"/>
  <c r="A23" i="21"/>
  <c r="D22" i="21"/>
  <c r="C22" i="21"/>
  <c r="A22" i="21"/>
  <c r="D21" i="21"/>
  <c r="C21" i="21"/>
  <c r="A21" i="21"/>
  <c r="D20" i="21"/>
  <c r="C20" i="21"/>
  <c r="A20" i="21"/>
  <c r="D19" i="21"/>
  <c r="C19" i="21"/>
  <c r="A19" i="21"/>
  <c r="D18" i="21"/>
  <c r="C18" i="21"/>
  <c r="A18" i="21"/>
  <c r="D17" i="21"/>
  <c r="C17" i="21"/>
  <c r="A17" i="21"/>
  <c r="D16" i="21"/>
  <c r="C16" i="21"/>
  <c r="A16" i="21"/>
  <c r="A14" i="21"/>
  <c r="D12" i="21"/>
  <c r="C12" i="21"/>
  <c r="D11" i="21"/>
  <c r="C11" i="21"/>
  <c r="D10" i="21"/>
  <c r="C10" i="21"/>
  <c r="D9" i="21"/>
  <c r="C9" i="21"/>
  <c r="D8" i="21"/>
  <c r="C8" i="21"/>
  <c r="D7" i="21"/>
  <c r="C7" i="21"/>
  <c r="C20" i="12" l="1"/>
  <c r="C21" i="12"/>
  <c r="C22" i="12"/>
  <c r="C23" i="12"/>
  <c r="C24" i="12"/>
  <c r="C25" i="12"/>
  <c r="C26" i="12"/>
  <c r="C27" i="12"/>
  <c r="C28" i="12"/>
  <c r="C29" i="12"/>
  <c r="C30" i="12"/>
  <c r="C19" i="12"/>
  <c r="C10" i="12"/>
  <c r="C11" i="12"/>
  <c r="C12" i="12"/>
  <c r="C13" i="12"/>
  <c r="C14" i="12"/>
  <c r="C9" i="12"/>
  <c r="B42" i="17" l="1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C15" i="12" l="1"/>
  <c r="C31" i="12" l="1"/>
  <c r="C33" i="12" s="1"/>
  <c r="A3" i="21" l="1"/>
  <c r="A3" i="22"/>
  <c r="A5" i="33" l="1"/>
  <c r="A3" i="12" s="1"/>
  <c r="C57" i="24" l="1"/>
  <c r="C69" i="24"/>
  <c r="C70" i="24"/>
  <c r="C59" i="24"/>
  <c r="C65" i="24"/>
  <c r="C63" i="24"/>
  <c r="C67" i="24"/>
  <c r="C60" i="24"/>
  <c r="C71" i="24"/>
  <c r="C73" i="24"/>
  <c r="C76" i="24"/>
  <c r="C62" i="24"/>
  <c r="C75" i="24"/>
  <c r="C56" i="24"/>
  <c r="C61" i="24"/>
  <c r="C77" i="24"/>
  <c r="C78" i="24"/>
  <c r="C66" i="24"/>
  <c r="C64" i="24"/>
  <c r="C58" i="24"/>
  <c r="C72" i="24"/>
  <c r="C68" i="24"/>
  <c r="C74" i="24"/>
  <c r="D56" i="24" l="1"/>
  <c r="D65" i="24"/>
  <c r="D71" i="24"/>
  <c r="D69" i="24"/>
  <c r="D68" i="24"/>
  <c r="D72" i="24"/>
  <c r="D61" i="24"/>
  <c r="D64" i="24" l="1"/>
  <c r="D66" i="24"/>
  <c r="D63" i="24"/>
  <c r="D76" i="24"/>
  <c r="D77" i="24"/>
  <c r="D67" i="24"/>
  <c r="D60" i="24"/>
  <c r="D73" i="24"/>
  <c r="D58" i="24"/>
  <c r="D62" i="24"/>
  <c r="D59" i="24"/>
  <c r="D78" i="24"/>
  <c r="D74" i="24"/>
  <c r="D57" i="24"/>
  <c r="D75" i="24"/>
  <c r="D70" i="24"/>
  <c r="G7" i="1" l="1"/>
  <c r="G8" i="17"/>
  <c r="D16" i="33" l="1"/>
  <c r="F2" i="24" l="1"/>
  <c r="F2" i="23"/>
  <c r="F2" i="26"/>
  <c r="F2" i="25"/>
  <c r="F47" i="31" l="1"/>
  <c r="F42" i="31"/>
  <c r="D40" i="33"/>
  <c r="F46" i="31" l="1"/>
  <c r="D41" i="33"/>
  <c r="D42" i="33" l="1"/>
  <c r="D12" i="33" l="1"/>
  <c r="D13" i="33" l="1"/>
  <c r="D14" i="33"/>
  <c r="D44" i="33" l="1"/>
  <c r="E12" i="31" l="1"/>
  <c r="A3" i="33" l="1"/>
  <c r="B16" i="33" l="1"/>
  <c r="B44" i="33"/>
  <c r="C16" i="33" l="1"/>
  <c r="C44" i="33"/>
  <c r="D6" i="22" l="1"/>
  <c r="C6" i="22" s="1"/>
  <c r="D6" i="21"/>
  <c r="C6" i="21" s="1"/>
  <c r="B23" i="33" l="1"/>
  <c r="B51" i="33" l="1"/>
  <c r="C23" i="33"/>
  <c r="C51" i="33" l="1"/>
  <c r="B41" i="33" l="1"/>
  <c r="B42" i="33" l="1"/>
  <c r="E46" i="31" l="1"/>
  <c r="E47" i="31"/>
  <c r="B13" i="33" l="1"/>
  <c r="E48" i="31"/>
  <c r="E42" i="31"/>
  <c r="B40" i="33"/>
  <c r="D22" i="33"/>
  <c r="D23" i="33"/>
  <c r="B14" i="33"/>
  <c r="C13" i="33" l="1"/>
  <c r="C41" i="33"/>
  <c r="C14" i="33"/>
  <c r="C42" i="33"/>
  <c r="D51" i="33"/>
  <c r="B12" i="33"/>
  <c r="D50" i="33"/>
  <c r="C40" i="33"/>
  <c r="C12" i="33" l="1"/>
  <c r="H8" i="17"/>
  <c r="H7" i="1"/>
  <c r="F7" i="1" l="1"/>
  <c r="F8" i="17"/>
  <c r="H8" i="1"/>
  <c r="H9" i="17"/>
  <c r="H10" i="17" l="1"/>
  <c r="H9" i="1"/>
  <c r="H10" i="1" l="1"/>
  <c r="H11" i="17"/>
  <c r="H12" i="17" l="1"/>
  <c r="H11" i="1"/>
  <c r="H12" i="1" l="1"/>
  <c r="H13" i="17"/>
  <c r="H13" i="1" l="1"/>
  <c r="H14" i="17"/>
  <c r="H14" i="1" l="1"/>
  <c r="H15" i="17"/>
  <c r="H16" i="17" l="1"/>
  <c r="H15" i="1"/>
  <c r="H17" i="17" l="1"/>
  <c r="H16" i="1"/>
  <c r="H17" i="1" l="1"/>
  <c r="H18" i="17"/>
  <c r="C25" i="33" l="1"/>
  <c r="H19" i="17"/>
  <c r="H18" i="1"/>
  <c r="M3" i="25"/>
  <c r="C53" i="33" l="1"/>
  <c r="M3" i="26"/>
  <c r="H20" i="17"/>
  <c r="H19" i="1"/>
  <c r="H21" i="17" l="1"/>
  <c r="H20" i="1"/>
  <c r="B25" i="33"/>
  <c r="D25" i="33" l="1"/>
  <c r="H21" i="1"/>
  <c r="H22" i="17"/>
  <c r="B53" i="33"/>
  <c r="D53" i="33" l="1"/>
  <c r="H23" i="17"/>
  <c r="H22" i="1"/>
  <c r="H24" i="17" l="1"/>
  <c r="H23" i="1"/>
  <c r="H24" i="1" l="1"/>
  <c r="H25" i="17"/>
  <c r="H26" i="17" l="1"/>
  <c r="H25" i="1"/>
  <c r="H26" i="1" l="1"/>
  <c r="H27" i="17"/>
  <c r="H28" i="17" l="1"/>
  <c r="H27" i="1"/>
  <c r="H29" i="17" l="1"/>
  <c r="H28" i="1"/>
  <c r="H29" i="1" l="1"/>
  <c r="H30" i="17"/>
  <c r="H31" i="17" l="1"/>
  <c r="H30" i="1"/>
  <c r="H31" i="1" l="1"/>
  <c r="H32" i="17"/>
  <c r="H33" i="17" l="1"/>
  <c r="H32" i="1"/>
  <c r="H34" i="17" l="1"/>
  <c r="H33" i="1"/>
  <c r="D36" i="21"/>
  <c r="F19" i="30" l="1"/>
  <c r="D36" i="22"/>
  <c r="H34" i="1"/>
  <c r="H35" i="17"/>
  <c r="F9" i="29" l="1"/>
  <c r="F10" i="29"/>
  <c r="F10" i="30"/>
  <c r="F7" i="30"/>
  <c r="F14" i="30"/>
  <c r="F11" i="29"/>
  <c r="F9" i="30"/>
  <c r="F12" i="30"/>
  <c r="F12" i="29"/>
  <c r="F17" i="29"/>
  <c r="F15" i="30"/>
  <c r="F16" i="30"/>
  <c r="F19" i="29"/>
  <c r="F14" i="29"/>
  <c r="F16" i="29"/>
  <c r="F11" i="30"/>
  <c r="F8" i="29"/>
  <c r="F8" i="30"/>
  <c r="F18" i="30"/>
  <c r="F15" i="29"/>
  <c r="F18" i="29"/>
  <c r="F17" i="30"/>
  <c r="F13" i="29"/>
  <c r="F7" i="29"/>
  <c r="F13" i="30"/>
  <c r="H35" i="1"/>
  <c r="H36" i="17"/>
  <c r="H37" i="17" l="1"/>
  <c r="H36" i="1"/>
  <c r="H38" i="17" l="1"/>
  <c r="H37" i="1"/>
  <c r="E15" i="29"/>
  <c r="D35" i="21"/>
  <c r="E18" i="29" l="1"/>
  <c r="E19" i="30"/>
  <c r="E12" i="29"/>
  <c r="D20" i="32"/>
  <c r="E12" i="30"/>
  <c r="E20" i="32"/>
  <c r="E10" i="29"/>
  <c r="E13" i="29"/>
  <c r="E10" i="30"/>
  <c r="E11" i="30"/>
  <c r="E16" i="29"/>
  <c r="E8" i="30"/>
  <c r="E15" i="30"/>
  <c r="E11" i="29"/>
  <c r="H39" i="17"/>
  <c r="H38" i="1"/>
  <c r="E18" i="30"/>
  <c r="E17" i="30"/>
  <c r="E8" i="29"/>
  <c r="E14" i="29"/>
  <c r="E16" i="30"/>
  <c r="E7" i="30"/>
  <c r="E13" i="30"/>
  <c r="E17" i="29"/>
  <c r="E7" i="29"/>
  <c r="E14" i="30"/>
  <c r="E9" i="30"/>
  <c r="E9" i="29"/>
  <c r="E19" i="29"/>
  <c r="H39" i="1" l="1"/>
  <c r="H40" i="17"/>
  <c r="G15" i="30" l="1"/>
  <c r="D35" i="22"/>
  <c r="D37" i="21"/>
  <c r="H40" i="1"/>
  <c r="H41" i="17"/>
  <c r="G13" i="30" l="1"/>
  <c r="G8" i="30"/>
  <c r="G18" i="29"/>
  <c r="G11" i="29"/>
  <c r="G17" i="30"/>
  <c r="G18" i="30"/>
  <c r="H42" i="17"/>
  <c r="H41" i="1"/>
  <c r="G15" i="29"/>
  <c r="G16" i="29"/>
  <c r="G14" i="29"/>
  <c r="G10" i="30"/>
  <c r="G16" i="30"/>
  <c r="G12" i="29"/>
  <c r="G14" i="30"/>
  <c r="G9" i="29"/>
  <c r="G10" i="29"/>
  <c r="G7" i="29"/>
  <c r="D37" i="22"/>
  <c r="G9" i="30"/>
  <c r="G11" i="30"/>
  <c r="G19" i="30"/>
  <c r="G19" i="29"/>
  <c r="G7" i="30"/>
  <c r="G17" i="29"/>
  <c r="G8" i="29"/>
  <c r="G13" i="29"/>
  <c r="G12" i="30"/>
  <c r="D29" i="32" l="1"/>
  <c r="E29" i="32" l="1"/>
  <c r="D3" i="24" l="1"/>
  <c r="D4" i="24" l="1"/>
  <c r="C3" i="24"/>
  <c r="D5" i="24" l="1"/>
  <c r="C4" i="24"/>
  <c r="C5" i="24" l="1"/>
  <c r="D6" i="24"/>
  <c r="D7" i="24" l="1"/>
  <c r="C6" i="24"/>
  <c r="D8" i="24" l="1"/>
  <c r="C7" i="24"/>
  <c r="C8" i="24" l="1"/>
  <c r="D9" i="24"/>
  <c r="C9" i="24" l="1"/>
  <c r="D10" i="24"/>
  <c r="D11" i="24" l="1"/>
  <c r="C10" i="24"/>
  <c r="D12" i="24" l="1"/>
  <c r="C11" i="24"/>
  <c r="C12" i="24" l="1"/>
  <c r="D13" i="24"/>
  <c r="C13" i="24" l="1"/>
  <c r="D14" i="24"/>
  <c r="C14" i="24" l="1"/>
  <c r="D15" i="24"/>
  <c r="C15" i="24" l="1"/>
  <c r="D16" i="24"/>
  <c r="C16" i="24" l="1"/>
  <c r="D17" i="24"/>
  <c r="C17" i="24" l="1"/>
  <c r="D18" i="24"/>
  <c r="C18" i="24" l="1"/>
  <c r="D19" i="24"/>
  <c r="D20" i="24" l="1"/>
  <c r="C19" i="24"/>
  <c r="D21" i="24" l="1"/>
  <c r="C20" i="24"/>
  <c r="D22" i="24" l="1"/>
  <c r="C21" i="24"/>
  <c r="C22" i="24" l="1"/>
  <c r="D23" i="24"/>
  <c r="D24" i="24" l="1"/>
  <c r="C23" i="24"/>
  <c r="D25" i="24" l="1"/>
  <c r="C24" i="24"/>
  <c r="C25" i="24" l="1"/>
  <c r="D26" i="24"/>
  <c r="C26" i="24" l="1"/>
  <c r="D27" i="24"/>
  <c r="D28" i="24" l="1"/>
  <c r="C27" i="24"/>
  <c r="D29" i="24" l="1"/>
  <c r="C28" i="24"/>
  <c r="D30" i="24" l="1"/>
  <c r="C29" i="24"/>
  <c r="C30" i="24" l="1"/>
  <c r="D31" i="24"/>
  <c r="D32" i="24" l="1"/>
  <c r="C31" i="24"/>
  <c r="D33" i="24" l="1"/>
  <c r="C32" i="24"/>
  <c r="C33" i="24" l="1"/>
  <c r="D34" i="24"/>
  <c r="C34" i="24" l="1"/>
  <c r="D35" i="24"/>
  <c r="D36" i="24" l="1"/>
  <c r="C35" i="24"/>
  <c r="C36" i="24" l="1"/>
  <c r="D37" i="24"/>
  <c r="C37" i="24" l="1"/>
  <c r="D38" i="24"/>
  <c r="C38" i="24" l="1"/>
  <c r="D39" i="24"/>
  <c r="C39" i="24" l="1"/>
  <c r="D40" i="24"/>
  <c r="D41" i="24" l="1"/>
  <c r="C40" i="24"/>
  <c r="D42" i="24" l="1"/>
  <c r="C41" i="24"/>
  <c r="D43" i="24" l="1"/>
  <c r="C42" i="24"/>
  <c r="D44" i="24" l="1"/>
  <c r="C43" i="24"/>
  <c r="C44" i="24" l="1"/>
  <c r="D45" i="24"/>
  <c r="C45" i="24" l="1"/>
  <c r="D46" i="24"/>
  <c r="C46" i="24" l="1"/>
  <c r="D47" i="24"/>
  <c r="C47" i="24" l="1"/>
  <c r="D48" i="24"/>
  <c r="D49" i="24" l="1"/>
  <c r="C48" i="24"/>
  <c r="C49" i="24" l="1"/>
  <c r="D50" i="24"/>
  <c r="C50" i="24" l="1"/>
  <c r="D51" i="24"/>
  <c r="D52" i="24" l="1"/>
  <c r="C51" i="24"/>
  <c r="D53" i="24" l="1"/>
  <c r="C52" i="24"/>
  <c r="D54" i="24" l="1"/>
  <c r="C53" i="24"/>
  <c r="C54" i="24" l="1"/>
  <c r="D55" i="24"/>
  <c r="C55" i="24" l="1"/>
  <c r="E19" i="32" l="1"/>
  <c r="D19" i="32"/>
  <c r="D33" i="22"/>
  <c r="D33" i="21"/>
  <c r="D18" i="32" l="1"/>
  <c r="E18" i="32"/>
  <c r="D32" i="22"/>
  <c r="D32" i="21"/>
  <c r="C10" i="30" l="1"/>
  <c r="C9" i="29"/>
  <c r="C15" i="30"/>
  <c r="C12" i="30"/>
  <c r="C19" i="30"/>
  <c r="C11" i="30"/>
  <c r="C18" i="30"/>
  <c r="C11" i="29"/>
  <c r="C16" i="30"/>
  <c r="C7" i="29"/>
  <c r="C9" i="30"/>
  <c r="C8" i="29"/>
  <c r="C10" i="29"/>
  <c r="C15" i="29"/>
  <c r="C17" i="29"/>
  <c r="C16" i="29"/>
  <c r="C8" i="30"/>
  <c r="C14" i="30"/>
  <c r="C12" i="29"/>
  <c r="C19" i="29"/>
  <c r="C14" i="29"/>
  <c r="C17" i="30"/>
  <c r="C13" i="29"/>
  <c r="C18" i="29"/>
  <c r="C13" i="30"/>
  <c r="C7" i="30"/>
  <c r="B15" i="30" l="1"/>
  <c r="B18" i="29"/>
  <c r="B7" i="30"/>
  <c r="B10" i="30"/>
  <c r="B10" i="29"/>
  <c r="B19" i="29"/>
  <c r="B13" i="30"/>
  <c r="B11" i="29"/>
  <c r="B13" i="29"/>
  <c r="B14" i="30"/>
  <c r="B7" i="29"/>
  <c r="B8" i="29"/>
  <c r="B8" i="30"/>
  <c r="B11" i="30"/>
  <c r="B15" i="29"/>
  <c r="B16" i="29"/>
  <c r="B9" i="30"/>
  <c r="B16" i="30"/>
  <c r="B14" i="29"/>
  <c r="B12" i="29"/>
  <c r="B19" i="30"/>
  <c r="B17" i="30"/>
  <c r="B9" i="29"/>
  <c r="B17" i="29"/>
  <c r="B12" i="30"/>
  <c r="B18" i="30"/>
  <c r="D45" i="33" l="1"/>
  <c r="B43" i="33"/>
  <c r="D43" i="33"/>
  <c r="B45" i="33" l="1"/>
  <c r="C43" i="33"/>
  <c r="C45" i="33" l="1"/>
  <c r="H43" i="31" l="1"/>
  <c r="G43" i="31" l="1"/>
  <c r="H44" i="31"/>
  <c r="G44" i="31" l="1"/>
  <c r="G50" i="31" l="1"/>
  <c r="D42" i="22" l="1"/>
  <c r="E23" i="32"/>
  <c r="B24" i="33" l="1"/>
  <c r="D41" i="22"/>
  <c r="E17" i="31" l="1"/>
  <c r="B26" i="33"/>
  <c r="C24" i="33"/>
  <c r="B52" i="33"/>
  <c r="D24" i="33"/>
  <c r="E18" i="31" l="1"/>
  <c r="F17" i="31"/>
  <c r="D26" i="33"/>
  <c r="D52" i="33"/>
  <c r="C26" i="33"/>
  <c r="C52" i="33"/>
  <c r="B54" i="33"/>
  <c r="F18" i="31" l="1"/>
  <c r="E20" i="31"/>
  <c r="B59" i="33"/>
  <c r="C54" i="33"/>
  <c r="E19" i="31"/>
  <c r="D54" i="33"/>
  <c r="D40" i="21" l="1"/>
  <c r="F19" i="31"/>
  <c r="D43" i="21"/>
  <c r="D59" i="33"/>
  <c r="F20" i="31"/>
  <c r="A59" i="33"/>
  <c r="D22" i="32"/>
  <c r="C59" i="33"/>
  <c r="D40" i="22"/>
  <c r="E22" i="32"/>
  <c r="D28" i="32" l="1"/>
  <c r="E21" i="32"/>
  <c r="C32" i="30"/>
  <c r="F16" i="31" l="1"/>
  <c r="C31" i="29"/>
  <c r="C37" i="29"/>
  <c r="C35" i="29"/>
  <c r="C28" i="29"/>
  <c r="C35" i="30"/>
  <c r="E17" i="32"/>
  <c r="E26" i="31"/>
  <c r="C28" i="30"/>
  <c r="C37" i="30"/>
  <c r="C26" i="29"/>
  <c r="E28" i="32"/>
  <c r="C33" i="29"/>
  <c r="C34" i="30"/>
  <c r="C29" i="29"/>
  <c r="C30" i="29"/>
  <c r="E16" i="31"/>
  <c r="C27" i="30"/>
  <c r="C36" i="30"/>
  <c r="C26" i="30"/>
  <c r="D43" i="22"/>
  <c r="C29" i="30"/>
  <c r="D27" i="32"/>
  <c r="C33" i="30"/>
  <c r="C36" i="29"/>
  <c r="C32" i="29"/>
  <c r="C30" i="30"/>
  <c r="C38" i="30"/>
  <c r="C34" i="29"/>
  <c r="F38" i="30"/>
  <c r="C27" i="29"/>
  <c r="C31" i="30"/>
  <c r="C38" i="29"/>
  <c r="F34" i="30" l="1"/>
  <c r="F26" i="31"/>
  <c r="F32" i="30"/>
  <c r="F33" i="30"/>
  <c r="F38" i="29"/>
  <c r="F31" i="30"/>
  <c r="F29" i="30"/>
  <c r="F26" i="30"/>
  <c r="F27" i="29"/>
  <c r="F36" i="29"/>
  <c r="F32" i="29"/>
  <c r="F33" i="29"/>
  <c r="F36" i="30"/>
  <c r="F27" i="30"/>
  <c r="F35" i="30"/>
  <c r="E33" i="32"/>
  <c r="F35" i="29"/>
  <c r="F34" i="29"/>
  <c r="F28" i="29"/>
  <c r="E27" i="32"/>
  <c r="F28" i="30"/>
  <c r="F37" i="29"/>
  <c r="F26" i="29"/>
  <c r="F37" i="30"/>
  <c r="F30" i="29"/>
  <c r="F30" i="30"/>
  <c r="F31" i="29"/>
  <c r="F29" i="29"/>
  <c r="D39" i="22"/>
  <c r="D31" i="22" l="1"/>
  <c r="G3" i="25"/>
  <c r="G3" i="23"/>
  <c r="G3" i="24" l="1"/>
  <c r="G4" i="23"/>
  <c r="G4" i="25"/>
  <c r="D23" i="32"/>
  <c r="D14" i="22"/>
  <c r="G3" i="26" l="1"/>
  <c r="G4" i="24"/>
  <c r="F43" i="31"/>
  <c r="D21" i="32"/>
  <c r="G5" i="23"/>
  <c r="G5" i="25"/>
  <c r="G4" i="26" l="1"/>
  <c r="E43" i="31"/>
  <c r="A50" i="22"/>
  <c r="G6" i="23"/>
  <c r="G5" i="24"/>
  <c r="D50" i="22"/>
  <c r="G6" i="25"/>
  <c r="D17" i="32"/>
  <c r="D42" i="21"/>
  <c r="F44" i="31"/>
  <c r="D15" i="33"/>
  <c r="G6" i="24" l="1"/>
  <c r="G7" i="25"/>
  <c r="E28" i="29"/>
  <c r="B15" i="33"/>
  <c r="G7" i="23"/>
  <c r="D17" i="33"/>
  <c r="G5" i="26"/>
  <c r="E44" i="31"/>
  <c r="D33" i="32"/>
  <c r="D41" i="21"/>
  <c r="E29" i="30" l="1"/>
  <c r="E32" i="29"/>
  <c r="E38" i="29"/>
  <c r="E35" i="29"/>
  <c r="E33" i="30"/>
  <c r="E35" i="30"/>
  <c r="G6" i="26"/>
  <c r="E30" i="29"/>
  <c r="E30" i="30"/>
  <c r="E27" i="29"/>
  <c r="E50" i="31"/>
  <c r="E33" i="29"/>
  <c r="E34" i="30"/>
  <c r="E29" i="29"/>
  <c r="E38" i="30"/>
  <c r="C15" i="33"/>
  <c r="D31" i="33"/>
  <c r="D39" i="21"/>
  <c r="E26" i="29"/>
  <c r="E31" i="30"/>
  <c r="E36" i="29"/>
  <c r="E27" i="30"/>
  <c r="B17" i="33"/>
  <c r="E26" i="30"/>
  <c r="E37" i="29"/>
  <c r="E37" i="30"/>
  <c r="E28" i="30"/>
  <c r="G8" i="23"/>
  <c r="E31" i="29"/>
  <c r="E36" i="30"/>
  <c r="E34" i="29"/>
  <c r="G8" i="25"/>
  <c r="G7" i="24"/>
  <c r="E32" i="30"/>
  <c r="B31" i="33" l="1"/>
  <c r="G9" i="25"/>
  <c r="G7" i="26"/>
  <c r="G8" i="24"/>
  <c r="G9" i="23"/>
  <c r="C17" i="33"/>
  <c r="D37" i="29" l="1"/>
  <c r="D33" i="30"/>
  <c r="D28" i="30"/>
  <c r="D29" i="29"/>
  <c r="G8" i="26"/>
  <c r="D34" i="30"/>
  <c r="D38" i="30"/>
  <c r="D36" i="29"/>
  <c r="D26" i="30"/>
  <c r="D32" i="30"/>
  <c r="D27" i="29"/>
  <c r="D30" i="29"/>
  <c r="G10" i="25"/>
  <c r="D36" i="30"/>
  <c r="C31" i="33"/>
  <c r="D35" i="30"/>
  <c r="D37" i="30"/>
  <c r="D31" i="29"/>
  <c r="D32" i="29"/>
  <c r="D27" i="30"/>
  <c r="D34" i="29"/>
  <c r="G10" i="23"/>
  <c r="G9" i="24"/>
  <c r="D31" i="30"/>
  <c r="A31" i="33"/>
  <c r="D28" i="29"/>
  <c r="D33" i="29"/>
  <c r="D26" i="29"/>
  <c r="D30" i="30"/>
  <c r="D29" i="30"/>
  <c r="D38" i="29"/>
  <c r="D35" i="29"/>
  <c r="B34" i="30" l="1"/>
  <c r="B26" i="30"/>
  <c r="B36" i="30"/>
  <c r="B38" i="29"/>
  <c r="B37" i="30"/>
  <c r="B37" i="29"/>
  <c r="B30" i="30"/>
  <c r="B26" i="29"/>
  <c r="B35" i="30"/>
  <c r="B33" i="29"/>
  <c r="B29" i="29"/>
  <c r="B27" i="30"/>
  <c r="B34" i="29"/>
  <c r="B30" i="29"/>
  <c r="G10" i="24"/>
  <c r="B29" i="30"/>
  <c r="B31" i="30"/>
  <c r="B36" i="29"/>
  <c r="B28" i="30"/>
  <c r="B32" i="29"/>
  <c r="G9" i="26"/>
  <c r="B27" i="29"/>
  <c r="B28" i="29"/>
  <c r="B33" i="30"/>
  <c r="B31" i="29"/>
  <c r="G11" i="23"/>
  <c r="B32" i="30"/>
  <c r="B38" i="30"/>
  <c r="B35" i="29"/>
  <c r="G11" i="25"/>
  <c r="I29" i="30" l="1"/>
  <c r="I33" i="30"/>
  <c r="I37" i="29"/>
  <c r="I37" i="30"/>
  <c r="G12" i="25"/>
  <c r="I28" i="29"/>
  <c r="I35" i="30"/>
  <c r="I30" i="30"/>
  <c r="G10" i="26"/>
  <c r="I34" i="30"/>
  <c r="I33" i="29"/>
  <c r="I32" i="29"/>
  <c r="I35" i="29"/>
  <c r="G12" i="23"/>
  <c r="I26" i="29"/>
  <c r="I38" i="29"/>
  <c r="I26" i="30"/>
  <c r="I32" i="30"/>
  <c r="I28" i="30"/>
  <c r="I30" i="29"/>
  <c r="G11" i="24"/>
  <c r="I31" i="30"/>
  <c r="I31" i="29"/>
  <c r="I36" i="30"/>
  <c r="I29" i="29"/>
  <c r="I36" i="29"/>
  <c r="I27" i="30"/>
  <c r="I34" i="29"/>
  <c r="I27" i="29"/>
  <c r="I38" i="30"/>
  <c r="G13" i="25" l="1"/>
  <c r="D46" i="21"/>
  <c r="G13" i="23"/>
  <c r="G11" i="26"/>
  <c r="G12" i="24"/>
  <c r="G12" i="26" l="1"/>
  <c r="G14" i="25"/>
  <c r="D45" i="21"/>
  <c r="G14" i="23"/>
  <c r="G13" i="24"/>
  <c r="D48" i="21"/>
  <c r="G15" i="23" l="1"/>
  <c r="G13" i="26"/>
  <c r="C7" i="17"/>
  <c r="C6" i="1"/>
  <c r="G15" i="25"/>
  <c r="D31" i="21"/>
  <c r="G14" i="24"/>
  <c r="H35" i="30" l="1"/>
  <c r="G15" i="24"/>
  <c r="G16" i="25"/>
  <c r="G16" i="23"/>
  <c r="E8" i="17"/>
  <c r="E7" i="1"/>
  <c r="D14" i="21"/>
  <c r="G14" i="26"/>
  <c r="D8" i="17" l="1"/>
  <c r="D7" i="1"/>
  <c r="H37" i="29"/>
  <c r="H34" i="29"/>
  <c r="H29" i="29"/>
  <c r="G17" i="23"/>
  <c r="J35" i="30"/>
  <c r="H34" i="30"/>
  <c r="H33" i="29"/>
  <c r="H26" i="30"/>
  <c r="H30" i="29"/>
  <c r="H36" i="30"/>
  <c r="H27" i="30"/>
  <c r="H36" i="29"/>
  <c r="H35" i="29"/>
  <c r="H28" i="30"/>
  <c r="H31" i="30"/>
  <c r="H38" i="29"/>
  <c r="H26" i="29"/>
  <c r="H32" i="30"/>
  <c r="H27" i="29"/>
  <c r="H30" i="30"/>
  <c r="H33" i="30"/>
  <c r="H31" i="29"/>
  <c r="H32" i="29"/>
  <c r="G16" i="24"/>
  <c r="H38" i="30"/>
  <c r="H28" i="29"/>
  <c r="H37" i="30"/>
  <c r="H29" i="30"/>
  <c r="G17" i="25"/>
  <c r="G15" i="26"/>
  <c r="A50" i="21" l="1"/>
  <c r="C7" i="1"/>
  <c r="C8" i="17"/>
  <c r="J37" i="29"/>
  <c r="J34" i="29"/>
  <c r="J27" i="29"/>
  <c r="G16" i="26"/>
  <c r="J38" i="29"/>
  <c r="J33" i="29"/>
  <c r="J37" i="30"/>
  <c r="D50" i="21"/>
  <c r="J33" i="30"/>
  <c r="J36" i="29"/>
  <c r="J38" i="30"/>
  <c r="J31" i="29"/>
  <c r="J28" i="29"/>
  <c r="J30" i="30"/>
  <c r="J31" i="30"/>
  <c r="J34" i="30"/>
  <c r="J28" i="30"/>
  <c r="J27" i="30"/>
  <c r="G18" i="23"/>
  <c r="G18" i="25"/>
  <c r="J32" i="29"/>
  <c r="J29" i="29"/>
  <c r="J30" i="29"/>
  <c r="J26" i="29"/>
  <c r="J32" i="30"/>
  <c r="J26" i="30"/>
  <c r="J36" i="30"/>
  <c r="J35" i="29"/>
  <c r="J29" i="30"/>
  <c r="G17" i="24"/>
  <c r="G19" i="23" l="1"/>
  <c r="G18" i="24"/>
  <c r="G17" i="26"/>
  <c r="E9" i="17"/>
  <c r="E8" i="1"/>
  <c r="G19" i="25"/>
  <c r="G18" i="26" l="1"/>
  <c r="G20" i="23"/>
  <c r="G20" i="25"/>
  <c r="G19" i="24"/>
  <c r="G8" i="1"/>
  <c r="G9" i="17"/>
  <c r="G21" i="25" l="1"/>
  <c r="G21" i="23"/>
  <c r="F8" i="1"/>
  <c r="F9" i="17"/>
  <c r="G19" i="26"/>
  <c r="G20" i="24"/>
  <c r="D9" i="17" l="1"/>
  <c r="D8" i="1"/>
  <c r="G20" i="26"/>
  <c r="G22" i="25"/>
  <c r="G22" i="23"/>
  <c r="G21" i="24"/>
  <c r="G21" i="26" l="1"/>
  <c r="G23" i="25"/>
  <c r="C9" i="17"/>
  <c r="C8" i="1"/>
  <c r="G22" i="24"/>
  <c r="G23" i="23"/>
  <c r="G23" i="24" l="1"/>
  <c r="E9" i="1"/>
  <c r="E10" i="17"/>
  <c r="G22" i="26"/>
  <c r="G24" i="25"/>
  <c r="G24" i="23"/>
  <c r="G25" i="25" l="1"/>
  <c r="G25" i="23"/>
  <c r="G10" i="17"/>
  <c r="G9" i="1"/>
  <c r="G23" i="26"/>
  <c r="G24" i="24"/>
  <c r="G25" i="24" l="1"/>
  <c r="F10" i="17"/>
  <c r="F9" i="1"/>
  <c r="G26" i="23"/>
  <c r="G26" i="25"/>
  <c r="G24" i="26"/>
  <c r="G27" i="23" l="1"/>
  <c r="G25" i="26"/>
  <c r="D10" i="17"/>
  <c r="D9" i="1"/>
  <c r="G27" i="25"/>
  <c r="G26" i="24"/>
  <c r="G28" i="25" l="1"/>
  <c r="G26" i="26"/>
  <c r="G27" i="24"/>
  <c r="C10" i="17"/>
  <c r="C9" i="1"/>
  <c r="G28" i="23"/>
  <c r="G29" i="23" l="1"/>
  <c r="G29" i="25"/>
  <c r="E10" i="1"/>
  <c r="E11" i="17"/>
  <c r="G27" i="26"/>
  <c r="G28" i="24"/>
  <c r="G10" i="1" l="1"/>
  <c r="G11" i="17"/>
  <c r="G29" i="24"/>
  <c r="G30" i="23"/>
  <c r="G30" i="25"/>
  <c r="G28" i="26"/>
  <c r="G29" i="26" l="1"/>
  <c r="G31" i="25"/>
  <c r="F11" i="17"/>
  <c r="F10" i="1"/>
  <c r="G30" i="24"/>
  <c r="G31" i="23"/>
  <c r="G32" i="25" l="1"/>
  <c r="G30" i="26"/>
  <c r="G31" i="24"/>
  <c r="G32" i="23"/>
  <c r="D11" i="17"/>
  <c r="D10" i="1"/>
  <c r="G33" i="23" l="1"/>
  <c r="G31" i="26"/>
  <c r="G32" i="24"/>
  <c r="C11" i="17"/>
  <c r="C10" i="1"/>
  <c r="G33" i="25"/>
  <c r="G34" i="23" l="1"/>
  <c r="E11" i="1"/>
  <c r="E12" i="17"/>
  <c r="G34" i="25"/>
  <c r="G32" i="26"/>
  <c r="G33" i="24"/>
  <c r="G35" i="23" l="1"/>
  <c r="G35" i="25"/>
  <c r="G34" i="24"/>
  <c r="G33" i="26"/>
  <c r="G12" i="17"/>
  <c r="G11" i="1"/>
  <c r="G36" i="23" l="1"/>
  <c r="G34" i="26"/>
  <c r="F12" i="17"/>
  <c r="F11" i="1"/>
  <c r="G35" i="24"/>
  <c r="G36" i="25"/>
  <c r="D11" i="1" l="1"/>
  <c r="D12" i="17"/>
  <c r="G36" i="24"/>
  <c r="G37" i="23"/>
  <c r="G37" i="25"/>
  <c r="G35" i="26"/>
  <c r="G37" i="24" l="1"/>
  <c r="C12" i="17"/>
  <c r="C11" i="1"/>
  <c r="G36" i="26"/>
  <c r="G37" i="26" l="1"/>
  <c r="E12" i="1"/>
  <c r="E13" i="17"/>
  <c r="G12" i="1" l="1"/>
  <c r="G13" i="17"/>
  <c r="F13" i="17" l="1"/>
  <c r="F12" i="1"/>
  <c r="D12" i="1" l="1"/>
  <c r="D13" i="17"/>
  <c r="C13" i="17" l="1"/>
  <c r="C12" i="1"/>
  <c r="E13" i="1" l="1"/>
  <c r="E14" i="17"/>
  <c r="G13" i="1" l="1"/>
  <c r="G14" i="17"/>
  <c r="F14" i="17" l="1"/>
  <c r="F13" i="1"/>
  <c r="D14" i="17" l="1"/>
  <c r="D13" i="1"/>
  <c r="C13" i="1" l="1"/>
  <c r="C14" i="17"/>
  <c r="E15" i="17" l="1"/>
  <c r="E14" i="1"/>
  <c r="G15" i="17" l="1"/>
  <c r="G14" i="1"/>
  <c r="F15" i="17" l="1"/>
  <c r="F14" i="1"/>
  <c r="D15" i="17" l="1"/>
  <c r="D14" i="1"/>
  <c r="C15" i="17" l="1"/>
  <c r="C14" i="1"/>
  <c r="E15" i="1" l="1"/>
  <c r="E16" i="17"/>
  <c r="G15" i="1" l="1"/>
  <c r="G16" i="17"/>
  <c r="F16" i="17" l="1"/>
  <c r="F15" i="1"/>
  <c r="D16" i="17" l="1"/>
  <c r="D15" i="1"/>
  <c r="C15" i="1" l="1"/>
  <c r="C16" i="17"/>
  <c r="E17" i="17" l="1"/>
  <c r="E16" i="1"/>
  <c r="G16" i="1" l="1"/>
  <c r="G17" i="17"/>
  <c r="F17" i="17" l="1"/>
  <c r="F16" i="1"/>
  <c r="D16" i="1" l="1"/>
  <c r="D17" i="17"/>
  <c r="C17" i="17" l="1"/>
  <c r="C16" i="1"/>
  <c r="E17" i="1" l="1"/>
  <c r="E18" i="17"/>
  <c r="G18" i="17" l="1"/>
  <c r="G17" i="1"/>
  <c r="F18" i="17" l="1"/>
  <c r="F17" i="1"/>
  <c r="D17" i="1" l="1"/>
  <c r="D18" i="17"/>
  <c r="C17" i="1" l="1"/>
  <c r="C18" i="17"/>
  <c r="E18" i="1" l="1"/>
  <c r="E19" i="17"/>
  <c r="G18" i="1" l="1"/>
  <c r="G19" i="17"/>
  <c r="F19" i="17" l="1"/>
  <c r="F18" i="1"/>
  <c r="D18" i="1" l="1"/>
  <c r="D19" i="17"/>
  <c r="C18" i="1" l="1"/>
  <c r="C19" i="17"/>
  <c r="E20" i="17" l="1"/>
  <c r="E19" i="1"/>
  <c r="G20" i="17" l="1"/>
  <c r="G19" i="1"/>
  <c r="F20" i="17" l="1"/>
  <c r="F19" i="1"/>
  <c r="D20" i="17" l="1"/>
  <c r="D19" i="1"/>
  <c r="C20" i="17" l="1"/>
  <c r="C19" i="1"/>
  <c r="E20" i="1" l="1"/>
  <c r="E21" i="17"/>
  <c r="G20" i="1" l="1"/>
  <c r="G21" i="17"/>
  <c r="F20" i="1" l="1"/>
  <c r="F21" i="17"/>
  <c r="D20" i="1" l="1"/>
  <c r="D21" i="17"/>
  <c r="C21" i="17" l="1"/>
  <c r="C20" i="1"/>
  <c r="E22" i="17" l="1"/>
  <c r="E21" i="1"/>
  <c r="G21" i="1" l="1"/>
  <c r="G22" i="17"/>
  <c r="F21" i="1" l="1"/>
  <c r="F22" i="17"/>
  <c r="D22" i="17" l="1"/>
  <c r="D21" i="1"/>
  <c r="C21" i="1" l="1"/>
  <c r="C22" i="17"/>
  <c r="E22" i="1" l="1"/>
  <c r="E23" i="17"/>
  <c r="G22" i="1" l="1"/>
  <c r="G23" i="17"/>
  <c r="F23" i="17" l="1"/>
  <c r="F22" i="1"/>
  <c r="D22" i="1" l="1"/>
  <c r="D23" i="17"/>
  <c r="C22" i="1" l="1"/>
  <c r="C23" i="17"/>
  <c r="E23" i="1" l="1"/>
  <c r="E24" i="17"/>
  <c r="G24" i="17" l="1"/>
  <c r="G23" i="1"/>
  <c r="F24" i="17" l="1"/>
  <c r="F23" i="1"/>
  <c r="D23" i="1" l="1"/>
  <c r="D24" i="17"/>
  <c r="C23" i="1" l="1"/>
  <c r="C24" i="17"/>
  <c r="E24" i="1" l="1"/>
  <c r="E25" i="17"/>
  <c r="G24" i="1" l="1"/>
  <c r="G25" i="17"/>
  <c r="F24" i="1" l="1"/>
  <c r="F25" i="17"/>
  <c r="D24" i="1" l="1"/>
  <c r="D25" i="17"/>
  <c r="C25" i="17" l="1"/>
  <c r="C24" i="1"/>
  <c r="E26" i="17" l="1"/>
  <c r="E25" i="1"/>
  <c r="G25" i="1" l="1"/>
  <c r="G26" i="17"/>
  <c r="F25" i="1" l="1"/>
  <c r="F26" i="17"/>
  <c r="D25" i="1" l="1"/>
  <c r="D26" i="17"/>
  <c r="C26" i="17" l="1"/>
  <c r="C25" i="1"/>
  <c r="E27" i="17" l="1"/>
  <c r="E26" i="1"/>
  <c r="G27" i="17" l="1"/>
  <c r="G26" i="1"/>
  <c r="F26" i="1" l="1"/>
  <c r="F27" i="17"/>
  <c r="D27" i="17" l="1"/>
  <c r="D26" i="1"/>
  <c r="C26" i="1" l="1"/>
  <c r="C27" i="17"/>
  <c r="E27" i="1" l="1"/>
  <c r="E28" i="17"/>
  <c r="G27" i="1" l="1"/>
  <c r="G28" i="17"/>
  <c r="F28" i="17" l="1"/>
  <c r="F27" i="1"/>
  <c r="D28" i="17" l="1"/>
  <c r="D27" i="1"/>
  <c r="C28" i="17" l="1"/>
  <c r="C27" i="1"/>
  <c r="E28" i="1" l="1"/>
  <c r="E29" i="17"/>
  <c r="G28" i="1" l="1"/>
  <c r="G29" i="17"/>
  <c r="F29" i="17" l="1"/>
  <c r="F28" i="1"/>
  <c r="D29" i="17" l="1"/>
  <c r="D28" i="1"/>
  <c r="C28" i="1" l="1"/>
  <c r="C29" i="17"/>
  <c r="E30" i="17" l="1"/>
  <c r="E29" i="1"/>
  <c r="G29" i="1" l="1"/>
  <c r="G30" i="17"/>
  <c r="F30" i="17" l="1"/>
  <c r="F29" i="1"/>
  <c r="D29" i="1" l="1"/>
  <c r="D30" i="17"/>
  <c r="C30" i="17" l="1"/>
  <c r="C29" i="1"/>
  <c r="E31" i="17" l="1"/>
  <c r="E30" i="1"/>
  <c r="G31" i="17" l="1"/>
  <c r="G30" i="1"/>
  <c r="F31" i="17" l="1"/>
  <c r="F30" i="1"/>
  <c r="D31" i="17" l="1"/>
  <c r="D30" i="1"/>
  <c r="C30" i="1" l="1"/>
  <c r="C31" i="17"/>
  <c r="E32" i="17" l="1"/>
  <c r="E31" i="1"/>
  <c r="G31" i="1" l="1"/>
  <c r="G32" i="17"/>
  <c r="F32" i="17" l="1"/>
  <c r="F31" i="1"/>
  <c r="D32" i="17" l="1"/>
  <c r="D31" i="1"/>
  <c r="C32" i="17" l="1"/>
  <c r="C31" i="1"/>
  <c r="E33" i="17" l="1"/>
  <c r="E32" i="1"/>
  <c r="G33" i="17" l="1"/>
  <c r="G32" i="1"/>
  <c r="F33" i="17" l="1"/>
  <c r="F32" i="1"/>
  <c r="D32" i="1" l="1"/>
  <c r="D33" i="17"/>
  <c r="C33" i="17" l="1"/>
  <c r="C32" i="1"/>
  <c r="E34" i="17" l="1"/>
  <c r="E33" i="1"/>
  <c r="G34" i="17" l="1"/>
  <c r="G33" i="1"/>
  <c r="F34" i="17" l="1"/>
  <c r="F33" i="1"/>
  <c r="D33" i="1" l="1"/>
  <c r="D34" i="17"/>
  <c r="C33" i="1" l="1"/>
  <c r="C34" i="17"/>
  <c r="E34" i="1" l="1"/>
  <c r="E35" i="17"/>
  <c r="G34" i="1" l="1"/>
  <c r="G35" i="17"/>
  <c r="F34" i="1" l="1"/>
  <c r="F35" i="17"/>
  <c r="D34" i="1" l="1"/>
  <c r="D35" i="17"/>
  <c r="C34" i="1" l="1"/>
  <c r="C35" i="17"/>
  <c r="E35" i="1" l="1"/>
  <c r="E36" i="17"/>
  <c r="G36" i="17" l="1"/>
  <c r="G35" i="1"/>
  <c r="F36" i="17" l="1"/>
  <c r="F35" i="1"/>
  <c r="D35" i="1" l="1"/>
  <c r="D36" i="17"/>
  <c r="C36" i="17" l="1"/>
  <c r="C35" i="1"/>
  <c r="E36" i="1" l="1"/>
  <c r="E37" i="17"/>
  <c r="G37" i="17" l="1"/>
  <c r="G36" i="1"/>
  <c r="F37" i="17" l="1"/>
  <c r="F36" i="1"/>
  <c r="D36" i="1" l="1"/>
  <c r="D37" i="17"/>
  <c r="C36" i="1" l="1"/>
  <c r="C37" i="17"/>
  <c r="E37" i="1" l="1"/>
  <c r="E38" i="17"/>
  <c r="G37" i="1" l="1"/>
  <c r="G38" i="17"/>
  <c r="F38" i="17" l="1"/>
  <c r="F37" i="1"/>
  <c r="D37" i="1" l="1"/>
  <c r="D38" i="17"/>
  <c r="C38" i="17" l="1"/>
  <c r="C37" i="1"/>
  <c r="E38" i="1" l="1"/>
  <c r="E39" i="17"/>
  <c r="G39" i="17" l="1"/>
  <c r="G38" i="1"/>
  <c r="F38" i="1" l="1"/>
  <c r="F39" i="17"/>
  <c r="D39" i="17" l="1"/>
  <c r="D38" i="1"/>
  <c r="C38" i="1" l="1"/>
  <c r="C39" i="17"/>
  <c r="E39" i="1" l="1"/>
  <c r="E40" i="17"/>
  <c r="G39" i="1" l="1"/>
  <c r="G40" i="17"/>
  <c r="F39" i="1" l="1"/>
  <c r="F40" i="17"/>
  <c r="D40" i="17" l="1"/>
  <c r="D39" i="1"/>
  <c r="C39" i="1" l="1"/>
  <c r="C40" i="17"/>
  <c r="E40" i="1" l="1"/>
  <c r="E41" i="17"/>
  <c r="G41" i="17" l="1"/>
  <c r="G40" i="1"/>
  <c r="F41" i="17" l="1"/>
  <c r="F40" i="1"/>
  <c r="D41" i="17" l="1"/>
  <c r="D40" i="1"/>
  <c r="C41" i="17" l="1"/>
  <c r="C40" i="1"/>
  <c r="E41" i="1" l="1"/>
  <c r="E42" i="17"/>
  <c r="G41" i="1" l="1"/>
  <c r="G42" i="17"/>
  <c r="F41" i="1" l="1"/>
  <c r="F42" i="17"/>
  <c r="D42" i="17" l="1"/>
  <c r="D41" i="1"/>
  <c r="C41" i="1" l="1"/>
  <c r="C42" i="17"/>
  <c r="E40" i="26" l="1"/>
  <c r="E42" i="25"/>
  <c r="E41" i="25"/>
  <c r="E40" i="25"/>
  <c r="E43" i="26"/>
  <c r="E39" i="25"/>
  <c r="E42" i="26"/>
  <c r="E41" i="26"/>
  <c r="E39" i="26"/>
  <c r="E63" i="26" l="1"/>
  <c r="E47" i="26"/>
  <c r="E73" i="26"/>
  <c r="E61" i="26"/>
  <c r="E56" i="26"/>
  <c r="E64" i="26"/>
  <c r="E59" i="26"/>
  <c r="E72" i="26"/>
  <c r="E54" i="26"/>
  <c r="E75" i="26"/>
  <c r="E51" i="26"/>
  <c r="E49" i="26"/>
  <c r="E53" i="26"/>
  <c r="E78" i="26"/>
  <c r="E68" i="26"/>
  <c r="E48" i="26"/>
  <c r="E74" i="26"/>
  <c r="E66" i="26"/>
  <c r="E62" i="26"/>
  <c r="E60" i="26"/>
  <c r="E52" i="26"/>
  <c r="E65" i="26"/>
  <c r="E69" i="26"/>
  <c r="E77" i="26"/>
  <c r="E55" i="26"/>
  <c r="E58" i="26"/>
  <c r="E50" i="26"/>
  <c r="E71" i="26"/>
  <c r="E46" i="26"/>
  <c r="E57" i="26"/>
  <c r="E44" i="26"/>
  <c r="E70" i="26"/>
  <c r="E45" i="26"/>
  <c r="E76" i="26"/>
  <c r="E67" i="26"/>
  <c r="B64" i="23" l="1"/>
  <c r="B59" i="23"/>
  <c r="B77" i="23"/>
  <c r="B72" i="23"/>
  <c r="B67" i="23"/>
  <c r="B62" i="23"/>
  <c r="B57" i="23"/>
  <c r="B75" i="23"/>
  <c r="B70" i="23"/>
  <c r="B65" i="23"/>
  <c r="B60" i="23"/>
  <c r="B78" i="23"/>
  <c r="B73" i="23"/>
  <c r="B68" i="23"/>
  <c r="B63" i="23"/>
  <c r="B58" i="23"/>
  <c r="B76" i="23"/>
  <c r="B71" i="23"/>
  <c r="B66" i="23"/>
  <c r="B61" i="23"/>
  <c r="B56" i="23"/>
  <c r="B74" i="23"/>
  <c r="B69" i="23"/>
  <c r="B65" i="24" l="1"/>
  <c r="B59" i="24"/>
  <c r="B63" i="24"/>
  <c r="B70" i="24"/>
  <c r="B64" i="24"/>
  <c r="B75" i="24"/>
  <c r="B69" i="24"/>
  <c r="B57" i="24"/>
  <c r="B74" i="24"/>
  <c r="B68" i="24"/>
  <c r="B62" i="24"/>
  <c r="B56" i="24"/>
  <c r="B73" i="24"/>
  <c r="B67" i="24"/>
  <c r="B61" i="24"/>
  <c r="B78" i="24"/>
  <c r="B72" i="24"/>
  <c r="B66" i="24"/>
  <c r="B76" i="24"/>
  <c r="B60" i="24"/>
  <c r="B77" i="24"/>
  <c r="B71" i="24"/>
  <c r="B58" i="24"/>
  <c r="C58" i="23" l="1"/>
  <c r="C75" i="23"/>
  <c r="C66" i="23"/>
  <c r="C65" i="23"/>
  <c r="C64" i="23"/>
  <c r="C72" i="23"/>
  <c r="C61" i="23"/>
  <c r="C76" i="23"/>
  <c r="C77" i="23"/>
  <c r="C78" i="23"/>
  <c r="C73" i="23"/>
  <c r="C60" i="23"/>
  <c r="C68" i="23"/>
  <c r="C74" i="23"/>
  <c r="C71" i="23"/>
  <c r="C69" i="23"/>
  <c r="C56" i="23"/>
  <c r="C59" i="23"/>
  <c r="C62" i="23"/>
  <c r="C70" i="23" l="1"/>
  <c r="C57" i="23"/>
  <c r="C67" i="23"/>
  <c r="C63" i="23"/>
  <c r="L3" i="23" l="1"/>
  <c r="L4" i="23" l="1"/>
  <c r="L3" i="24"/>
  <c r="L5" i="23" l="1"/>
  <c r="L4" i="24"/>
  <c r="L6" i="23" l="1"/>
  <c r="L5" i="24"/>
  <c r="L5" i="25"/>
  <c r="L6" i="24" l="1"/>
  <c r="L7" i="23"/>
  <c r="L5" i="26"/>
  <c r="L6" i="25"/>
  <c r="L7" i="24" l="1"/>
  <c r="L8" i="23"/>
  <c r="L6" i="26"/>
  <c r="L7" i="25"/>
  <c r="L8" i="24" l="1"/>
  <c r="L9" i="23"/>
  <c r="L7" i="26"/>
  <c r="L8" i="25"/>
  <c r="L9" i="24" l="1"/>
  <c r="L10" i="23"/>
  <c r="L8" i="26"/>
  <c r="L9" i="25"/>
  <c r="L10" i="24" l="1"/>
  <c r="L11" i="23"/>
  <c r="L9" i="26"/>
  <c r="L10" i="25"/>
  <c r="L11" i="24" l="1"/>
  <c r="L12" i="23"/>
  <c r="L10" i="26"/>
  <c r="L11" i="25"/>
  <c r="L12" i="24" l="1"/>
  <c r="L13" i="23"/>
  <c r="L11" i="26"/>
  <c r="L12" i="25"/>
  <c r="L14" i="23" l="1"/>
  <c r="L13" i="24"/>
  <c r="L12" i="26"/>
  <c r="L13" i="25"/>
  <c r="L15" i="23" l="1"/>
  <c r="L14" i="24"/>
  <c r="L13" i="26"/>
  <c r="L14" i="25"/>
  <c r="L15" i="24" l="1"/>
  <c r="L16" i="23"/>
  <c r="L15" i="25"/>
  <c r="L14" i="26"/>
  <c r="L16" i="24" l="1"/>
  <c r="L17" i="23"/>
  <c r="L16" i="25"/>
  <c r="L15" i="26"/>
  <c r="L18" i="23" l="1"/>
  <c r="L17" i="24"/>
  <c r="L16" i="26"/>
  <c r="L17" i="25"/>
  <c r="L18" i="24" l="1"/>
  <c r="L19" i="23"/>
  <c r="L18" i="25"/>
  <c r="L17" i="26"/>
  <c r="L20" i="23" l="1"/>
  <c r="L19" i="24"/>
  <c r="L18" i="26"/>
  <c r="L19" i="25"/>
  <c r="L20" i="24" l="1"/>
  <c r="L21" i="23"/>
  <c r="L19" i="26"/>
  <c r="L20" i="25"/>
  <c r="L22" i="23" l="1"/>
  <c r="L21" i="24"/>
  <c r="L20" i="26"/>
  <c r="L21" i="25"/>
  <c r="L23" i="23" l="1"/>
  <c r="L22" i="24"/>
  <c r="L22" i="25"/>
  <c r="L21" i="26"/>
  <c r="L23" i="24" l="1"/>
  <c r="L24" i="23"/>
  <c r="L22" i="26"/>
  <c r="L23" i="25"/>
  <c r="L24" i="24" l="1"/>
  <c r="L25" i="23"/>
  <c r="L24" i="25"/>
  <c r="L23" i="26"/>
  <c r="L25" i="24" l="1"/>
  <c r="L26" i="23"/>
  <c r="L25" i="25"/>
  <c r="L24" i="26"/>
  <c r="L26" i="24" l="1"/>
  <c r="L27" i="23"/>
  <c r="L25" i="26"/>
  <c r="L26" i="25"/>
  <c r="L27" i="24" l="1"/>
  <c r="L28" i="23"/>
  <c r="L26" i="26"/>
  <c r="L27" i="25"/>
  <c r="L28" i="24" l="1"/>
  <c r="L29" i="23"/>
  <c r="L27" i="26"/>
  <c r="L28" i="25"/>
  <c r="L30" i="23" l="1"/>
  <c r="L29" i="24"/>
  <c r="L28" i="26"/>
  <c r="L29" i="25"/>
  <c r="L31" i="23" l="1"/>
  <c r="L30" i="24"/>
  <c r="L29" i="26"/>
  <c r="L30" i="25"/>
  <c r="L32" i="23" l="1"/>
  <c r="L31" i="24"/>
  <c r="L30" i="26"/>
  <c r="L31" i="25"/>
  <c r="L33" i="23" l="1"/>
  <c r="L32" i="24"/>
  <c r="L31" i="26"/>
  <c r="L32" i="25"/>
  <c r="L33" i="24" l="1"/>
  <c r="L34" i="23"/>
  <c r="L32" i="26"/>
  <c r="L33" i="25"/>
  <c r="L35" i="23" l="1"/>
  <c r="L34" i="24"/>
  <c r="L33" i="26"/>
  <c r="L34" i="25"/>
  <c r="L36" i="23" l="1"/>
  <c r="L35" i="24"/>
  <c r="L34" i="26"/>
  <c r="L35" i="25"/>
  <c r="L36" i="24" l="1"/>
  <c r="L37" i="23"/>
  <c r="L35" i="26"/>
  <c r="L36" i="25"/>
  <c r="L37" i="24" l="1"/>
  <c r="L38" i="23"/>
  <c r="L36" i="26"/>
  <c r="L37" i="25"/>
  <c r="L38" i="24" l="1"/>
  <c r="L39" i="23"/>
  <c r="L37" i="26"/>
  <c r="L38" i="25"/>
  <c r="L40" i="23" l="1"/>
  <c r="L39" i="24"/>
  <c r="L39" i="25"/>
  <c r="L38" i="26"/>
  <c r="L40" i="24" l="1"/>
  <c r="L41" i="23"/>
  <c r="L40" i="25"/>
  <c r="L39" i="26"/>
  <c r="L41" i="24" l="1"/>
  <c r="L42" i="23"/>
  <c r="L41" i="25"/>
  <c r="L40" i="26"/>
  <c r="L42" i="24" l="1"/>
  <c r="L43" i="23"/>
  <c r="L42" i="25"/>
  <c r="L41" i="26"/>
  <c r="L44" i="23" l="1"/>
  <c r="L43" i="24"/>
  <c r="L42" i="26"/>
  <c r="L43" i="25"/>
  <c r="L44" i="24" l="1"/>
  <c r="L45" i="23"/>
  <c r="L44" i="25"/>
  <c r="L43" i="26"/>
  <c r="L45" i="24" l="1"/>
  <c r="L46" i="23"/>
  <c r="L44" i="26"/>
  <c r="L45" i="25"/>
  <c r="L46" i="24" l="1"/>
  <c r="L47" i="23"/>
  <c r="L46" i="25"/>
  <c r="L45" i="26"/>
  <c r="L47" i="24" l="1"/>
  <c r="L48" i="23"/>
  <c r="L46" i="26"/>
  <c r="L47" i="25"/>
  <c r="L49" i="23" l="1"/>
  <c r="L48" i="24"/>
  <c r="L47" i="26"/>
  <c r="L48" i="25"/>
  <c r="L49" i="24" l="1"/>
  <c r="L50" i="23"/>
  <c r="L48" i="26"/>
  <c r="L49" i="25"/>
  <c r="L50" i="24" l="1"/>
  <c r="L51" i="23"/>
  <c r="L50" i="25"/>
  <c r="L49" i="26"/>
  <c r="L52" i="23" l="1"/>
  <c r="L51" i="24"/>
  <c r="L51" i="25"/>
  <c r="L50" i="26"/>
  <c r="L53" i="23" l="1"/>
  <c r="L52" i="24"/>
  <c r="L51" i="26"/>
  <c r="L52" i="25"/>
  <c r="L53" i="24" l="1"/>
  <c r="L54" i="23"/>
  <c r="L53" i="25"/>
  <c r="L52" i="26"/>
  <c r="L54" i="24" l="1"/>
  <c r="L55" i="23"/>
  <c r="L53" i="26"/>
  <c r="L54" i="25"/>
  <c r="L55" i="24" l="1"/>
  <c r="L56" i="23"/>
  <c r="L55" i="25"/>
  <c r="L54" i="26"/>
  <c r="L56" i="24" l="1"/>
  <c r="L57" i="23"/>
  <c r="L55" i="26"/>
  <c r="L56" i="25"/>
  <c r="L58" i="23" l="1"/>
  <c r="L57" i="24"/>
  <c r="L57" i="25"/>
  <c r="L56" i="26"/>
  <c r="L59" i="23" l="1"/>
  <c r="L58" i="24"/>
  <c r="L57" i="26"/>
  <c r="L58" i="25"/>
  <c r="L59" i="24" l="1"/>
  <c r="L60" i="23"/>
  <c r="L59" i="25"/>
  <c r="L58" i="26"/>
  <c r="L60" i="24" l="1"/>
  <c r="L61" i="23"/>
  <c r="L60" i="25"/>
  <c r="L59" i="26"/>
  <c r="L61" i="24" l="1"/>
  <c r="L62" i="23"/>
  <c r="L61" i="25"/>
  <c r="L60" i="26"/>
  <c r="L63" i="23" l="1"/>
  <c r="L62" i="24"/>
  <c r="L61" i="26"/>
  <c r="L62" i="25"/>
  <c r="L63" i="24" l="1"/>
  <c r="L64" i="23"/>
  <c r="L62" i="26"/>
  <c r="L63" i="25"/>
  <c r="L64" i="24" l="1"/>
  <c r="L65" i="23"/>
  <c r="L64" i="25"/>
  <c r="L63" i="26"/>
  <c r="L65" i="24" l="1"/>
  <c r="L66" i="23"/>
  <c r="L65" i="25"/>
  <c r="L64" i="26"/>
  <c r="L66" i="24" l="1"/>
  <c r="L67" i="23"/>
  <c r="L66" i="25"/>
  <c r="L65" i="26"/>
  <c r="L68" i="23" l="1"/>
  <c r="L67" i="24"/>
  <c r="L66" i="26"/>
  <c r="L67" i="25"/>
  <c r="L68" i="24" l="1"/>
  <c r="L69" i="23"/>
  <c r="L67" i="26"/>
  <c r="L68" i="25"/>
  <c r="L69" i="24" l="1"/>
  <c r="L70" i="23"/>
  <c r="L69" i="25"/>
  <c r="L68" i="26"/>
  <c r="L70" i="24" l="1"/>
  <c r="L71" i="23"/>
  <c r="L69" i="26"/>
  <c r="L70" i="25"/>
  <c r="L72" i="23" l="1"/>
  <c r="L71" i="24"/>
  <c r="L70" i="26"/>
  <c r="L71" i="25"/>
  <c r="L72" i="24" l="1"/>
  <c r="L73" i="23"/>
  <c r="L71" i="26"/>
  <c r="L72" i="25"/>
  <c r="L73" i="24" l="1"/>
  <c r="L74" i="23"/>
  <c r="L72" i="26"/>
  <c r="L73" i="25"/>
  <c r="L74" i="24" l="1"/>
  <c r="L75" i="23"/>
  <c r="L73" i="26"/>
  <c r="L74" i="25"/>
  <c r="L75" i="24" l="1"/>
  <c r="L76" i="23"/>
  <c r="L74" i="26"/>
  <c r="L75" i="25"/>
  <c r="L77" i="23" l="1"/>
  <c r="L76" i="24"/>
  <c r="L76" i="25"/>
  <c r="L75" i="26"/>
  <c r="L77" i="24" l="1"/>
  <c r="L78" i="23"/>
  <c r="L76" i="26"/>
  <c r="L77" i="25"/>
  <c r="L78" i="24" l="1"/>
  <c r="L77" i="26"/>
  <c r="L78" i="25"/>
  <c r="L78" i="26" l="1"/>
  <c r="E38" i="26" l="1"/>
  <c r="E38" i="24" l="1"/>
  <c r="E38" i="25" l="1"/>
  <c r="E3" i="25" l="1"/>
  <c r="E3" i="26"/>
  <c r="E3" i="24"/>
  <c r="E3" i="23"/>
  <c r="E4" i="24" l="1"/>
  <c r="E4" i="26"/>
  <c r="E5" i="24" l="1"/>
  <c r="E5" i="26"/>
  <c r="E6" i="24" l="1"/>
  <c r="E6" i="26"/>
  <c r="E7" i="26" l="1"/>
  <c r="E7" i="24"/>
  <c r="E8" i="26" l="1"/>
  <c r="E8" i="24"/>
  <c r="E9" i="24" l="1"/>
  <c r="E9" i="26"/>
  <c r="E10" i="26" l="1"/>
  <c r="E10" i="24"/>
  <c r="E11" i="26" l="1"/>
  <c r="E11" i="24"/>
  <c r="E12" i="24" l="1"/>
  <c r="E12" i="26"/>
  <c r="M3" i="23" l="1"/>
  <c r="E13" i="26"/>
  <c r="E13" i="24"/>
  <c r="M3" i="24" l="1"/>
  <c r="E14" i="24"/>
  <c r="E14" i="26"/>
  <c r="E15" i="24" l="1"/>
  <c r="E15" i="26"/>
  <c r="E16" i="24" l="1"/>
  <c r="E16" i="26"/>
  <c r="E17" i="26" l="1"/>
  <c r="E17" i="24"/>
  <c r="E18" i="24" l="1"/>
  <c r="E18" i="26"/>
  <c r="E19" i="26" l="1"/>
  <c r="E19" i="24"/>
  <c r="E20" i="26" l="1"/>
  <c r="E20" i="24"/>
  <c r="E21" i="26" l="1"/>
  <c r="E21" i="24"/>
  <c r="E22" i="24" l="1"/>
  <c r="E22" i="26"/>
  <c r="E23" i="26" l="1"/>
  <c r="E23" i="24"/>
  <c r="E24" i="26" l="1"/>
  <c r="E24" i="24"/>
  <c r="E25" i="26" l="1"/>
  <c r="E25" i="24"/>
  <c r="E26" i="24" l="1"/>
  <c r="E26" i="26"/>
  <c r="E27" i="26" l="1"/>
  <c r="E27" i="24"/>
  <c r="E28" i="26" l="1"/>
  <c r="E28" i="24"/>
  <c r="E29" i="26" l="1"/>
  <c r="E29" i="24"/>
  <c r="E30" i="26" l="1"/>
  <c r="E30" i="24"/>
  <c r="E31" i="24" l="1"/>
  <c r="E31" i="26"/>
  <c r="E32" i="24" l="1"/>
  <c r="E32" i="26"/>
  <c r="E33" i="26" l="1"/>
  <c r="E33" i="24"/>
  <c r="E34" i="24" l="1"/>
  <c r="E34" i="26"/>
  <c r="E35" i="24" l="1"/>
  <c r="E35" i="26"/>
  <c r="E36" i="26" l="1"/>
  <c r="E36" i="24"/>
  <c r="E37" i="24" l="1"/>
  <c r="E37" i="26"/>
  <c r="C3" i="23" l="1"/>
  <c r="B3" i="23" l="1"/>
  <c r="C4" i="23"/>
  <c r="I3" i="23" l="1"/>
  <c r="B4" i="23"/>
  <c r="I4" i="23"/>
  <c r="C5" i="23"/>
  <c r="B3" i="24"/>
  <c r="J3" i="23"/>
  <c r="N3" i="23" l="1"/>
  <c r="J3" i="25"/>
  <c r="I5" i="23"/>
  <c r="J4" i="23"/>
  <c r="K3" i="23"/>
  <c r="B4" i="24"/>
  <c r="C6" i="23"/>
  <c r="B5" i="23"/>
  <c r="I3" i="24"/>
  <c r="I4" i="24"/>
  <c r="I3" i="25"/>
  <c r="J3" i="24"/>
  <c r="J5" i="23" l="1"/>
  <c r="M4" i="23"/>
  <c r="K4" i="23"/>
  <c r="I4" i="25"/>
  <c r="K3" i="24"/>
  <c r="N4" i="23"/>
  <c r="B6" i="23"/>
  <c r="I3" i="26"/>
  <c r="C7" i="23"/>
  <c r="J7" i="27"/>
  <c r="C7" i="27"/>
  <c r="M4" i="24"/>
  <c r="I5" i="24"/>
  <c r="J4" i="24"/>
  <c r="B5" i="24"/>
  <c r="J3" i="26"/>
  <c r="M5" i="23"/>
  <c r="K3" i="25"/>
  <c r="B5" i="25"/>
  <c r="K5" i="23" l="1"/>
  <c r="C8" i="23"/>
  <c r="C8" i="27"/>
  <c r="J8" i="27"/>
  <c r="I6" i="23"/>
  <c r="J4" i="25"/>
  <c r="N3" i="24"/>
  <c r="J5" i="24"/>
  <c r="B6" i="24"/>
  <c r="K4" i="25"/>
  <c r="N3" i="26"/>
  <c r="K3" i="26"/>
  <c r="I7" i="23"/>
  <c r="J6" i="23"/>
  <c r="K4" i="24"/>
  <c r="N3" i="25"/>
  <c r="M5" i="24"/>
  <c r="I4" i="26"/>
  <c r="B7" i="23"/>
  <c r="B5" i="26"/>
  <c r="B3" i="25"/>
  <c r="K5" i="24" l="1"/>
  <c r="J7" i="28"/>
  <c r="M6" i="23"/>
  <c r="J6" i="24"/>
  <c r="C9" i="23"/>
  <c r="I8" i="23"/>
  <c r="J7" i="23"/>
  <c r="C7" i="28"/>
  <c r="B8" i="23"/>
  <c r="N5" i="23"/>
  <c r="N4" i="24"/>
  <c r="I6" i="24"/>
  <c r="B7" i="24"/>
  <c r="J6" i="25"/>
  <c r="I7" i="24"/>
  <c r="J5" i="25"/>
  <c r="K6" i="23"/>
  <c r="K4" i="26"/>
  <c r="J4" i="26"/>
  <c r="K5" i="25"/>
  <c r="N4" i="25"/>
  <c r="D3" i="26"/>
  <c r="C3" i="26"/>
  <c r="B4" i="25"/>
  <c r="B3" i="26"/>
  <c r="M4" i="25"/>
  <c r="C3" i="25"/>
  <c r="M7" i="24" l="1"/>
  <c r="J7" i="24"/>
  <c r="I9" i="23"/>
  <c r="N6" i="23"/>
  <c r="K5" i="26"/>
  <c r="I7" i="25"/>
  <c r="I5" i="25"/>
  <c r="N7" i="23"/>
  <c r="I7" i="26"/>
  <c r="N5" i="24"/>
  <c r="B8" i="24"/>
  <c r="J6" i="26"/>
  <c r="K7" i="23"/>
  <c r="M6" i="24"/>
  <c r="K6" i="24"/>
  <c r="M7" i="23"/>
  <c r="I6" i="25"/>
  <c r="J8" i="23"/>
  <c r="M8" i="23"/>
  <c r="B9" i="23"/>
  <c r="K6" i="25"/>
  <c r="J5" i="26"/>
  <c r="I8" i="24"/>
  <c r="C10" i="23"/>
  <c r="C8" i="28"/>
  <c r="C9" i="27"/>
  <c r="J9" i="27"/>
  <c r="B6" i="25"/>
  <c r="C4" i="25"/>
  <c r="B4" i="26"/>
  <c r="C4" i="26"/>
  <c r="D4" i="26"/>
  <c r="N4" i="26"/>
  <c r="M5" i="25"/>
  <c r="M4" i="26"/>
  <c r="K6" i="26" l="1"/>
  <c r="J9" i="23"/>
  <c r="I6" i="26"/>
  <c r="C11" i="23"/>
  <c r="I9" i="24"/>
  <c r="M8" i="24"/>
  <c r="C11" i="27"/>
  <c r="J11" i="27"/>
  <c r="J10" i="27"/>
  <c r="C10" i="27"/>
  <c r="J7" i="25"/>
  <c r="K8" i="23"/>
  <c r="B9" i="24"/>
  <c r="N6" i="24"/>
  <c r="J8" i="24"/>
  <c r="C9" i="28"/>
  <c r="I5" i="26"/>
  <c r="B10" i="23"/>
  <c r="K7" i="25"/>
  <c r="J8" i="25"/>
  <c r="K7" i="24"/>
  <c r="C5" i="26"/>
  <c r="C5" i="25"/>
  <c r="B6" i="26"/>
  <c r="J8" i="28"/>
  <c r="M6" i="25"/>
  <c r="B7" i="25"/>
  <c r="M5" i="26"/>
  <c r="N5" i="25"/>
  <c r="D5" i="26"/>
  <c r="C10" i="28" l="1"/>
  <c r="M9" i="23"/>
  <c r="I8" i="25"/>
  <c r="J7" i="26"/>
  <c r="K8" i="25"/>
  <c r="B11" i="23"/>
  <c r="K8" i="24"/>
  <c r="N7" i="24"/>
  <c r="J9" i="24"/>
  <c r="N8" i="24"/>
  <c r="B10" i="24"/>
  <c r="J10" i="23"/>
  <c r="I10" i="23"/>
  <c r="K7" i="26"/>
  <c r="J8" i="26"/>
  <c r="I11" i="23"/>
  <c r="K9" i="23"/>
  <c r="C12" i="23"/>
  <c r="N8" i="23"/>
  <c r="B7" i="26"/>
  <c r="D6" i="26"/>
  <c r="C6" i="25"/>
  <c r="N6" i="25"/>
  <c r="C6" i="26"/>
  <c r="M6" i="26"/>
  <c r="N6" i="26"/>
  <c r="B8" i="25"/>
  <c r="N5" i="26"/>
  <c r="M7" i="25"/>
  <c r="C13" i="23" l="1"/>
  <c r="K10" i="23"/>
  <c r="J9" i="25"/>
  <c r="J11" i="23"/>
  <c r="J12" i="27"/>
  <c r="C12" i="27"/>
  <c r="N9" i="23"/>
  <c r="I9" i="25"/>
  <c r="C11" i="28"/>
  <c r="M9" i="24"/>
  <c r="I11" i="24"/>
  <c r="I12" i="23"/>
  <c r="I10" i="24"/>
  <c r="J10" i="24"/>
  <c r="B12" i="23"/>
  <c r="K9" i="24"/>
  <c r="B11" i="24"/>
  <c r="M10" i="23"/>
  <c r="K8" i="26"/>
  <c r="I10" i="26"/>
  <c r="K9" i="25"/>
  <c r="I10" i="25"/>
  <c r="I11" i="25"/>
  <c r="C12" i="28"/>
  <c r="I8" i="26"/>
  <c r="M8" i="25"/>
  <c r="C7" i="26"/>
  <c r="M7" i="26"/>
  <c r="B8" i="26"/>
  <c r="J9" i="28"/>
  <c r="D7" i="26"/>
  <c r="J10" i="28"/>
  <c r="C7" i="25"/>
  <c r="N7" i="25"/>
  <c r="B9" i="25"/>
  <c r="J11" i="24" l="1"/>
  <c r="K9" i="26"/>
  <c r="C14" i="23"/>
  <c r="I12" i="25"/>
  <c r="N9" i="24"/>
  <c r="K11" i="23"/>
  <c r="J10" i="25"/>
  <c r="M10" i="24"/>
  <c r="M11" i="23"/>
  <c r="K10" i="24"/>
  <c r="B12" i="24"/>
  <c r="B13" i="23"/>
  <c r="J12" i="23"/>
  <c r="C13" i="28"/>
  <c r="J11" i="25"/>
  <c r="K10" i="25"/>
  <c r="I11" i="26"/>
  <c r="C13" i="27"/>
  <c r="J13" i="27"/>
  <c r="J9" i="26"/>
  <c r="M11" i="24"/>
  <c r="I13" i="23"/>
  <c r="I13" i="24"/>
  <c r="N10" i="23"/>
  <c r="I9" i="26"/>
  <c r="I12" i="24"/>
  <c r="M8" i="26"/>
  <c r="N8" i="25"/>
  <c r="M9" i="25"/>
  <c r="B9" i="26"/>
  <c r="N9" i="25"/>
  <c r="C8" i="26"/>
  <c r="D8" i="26"/>
  <c r="B10" i="25"/>
  <c r="C8" i="25"/>
  <c r="N7" i="26"/>
  <c r="I12" i="26" l="1"/>
  <c r="I14" i="23"/>
  <c r="J14" i="27"/>
  <c r="C14" i="27"/>
  <c r="J13" i="23"/>
  <c r="M12" i="23"/>
  <c r="K11" i="25"/>
  <c r="K12" i="23"/>
  <c r="B13" i="24"/>
  <c r="N11" i="23"/>
  <c r="K10" i="26"/>
  <c r="M12" i="24"/>
  <c r="J12" i="24"/>
  <c r="J10" i="26"/>
  <c r="K11" i="24"/>
  <c r="B14" i="23"/>
  <c r="J11" i="26"/>
  <c r="I13" i="25"/>
  <c r="N10" i="24"/>
  <c r="C15" i="27"/>
  <c r="J15" i="27"/>
  <c r="C15" i="23"/>
  <c r="B11" i="25"/>
  <c r="M10" i="25"/>
  <c r="N8" i="26"/>
  <c r="C9" i="26"/>
  <c r="B10" i="26"/>
  <c r="D9" i="26"/>
  <c r="M9" i="26"/>
  <c r="C9" i="25"/>
  <c r="J11" i="28"/>
  <c r="C14" i="28" l="1"/>
  <c r="J13" i="25"/>
  <c r="N12" i="23"/>
  <c r="K12" i="24"/>
  <c r="I14" i="25"/>
  <c r="M13" i="24"/>
  <c r="K12" i="25"/>
  <c r="C16" i="23"/>
  <c r="M13" i="23"/>
  <c r="I14" i="24"/>
  <c r="I13" i="26"/>
  <c r="I15" i="23"/>
  <c r="J14" i="23"/>
  <c r="K11" i="26"/>
  <c r="J13" i="24"/>
  <c r="J12" i="25"/>
  <c r="B15" i="23"/>
  <c r="B14" i="24"/>
  <c r="N11" i="24"/>
  <c r="K13" i="23"/>
  <c r="M11" i="25"/>
  <c r="B11" i="26"/>
  <c r="C10" i="25"/>
  <c r="M10" i="26"/>
  <c r="B12" i="25"/>
  <c r="C10" i="26"/>
  <c r="J13" i="28"/>
  <c r="D10" i="26"/>
  <c r="J12" i="28"/>
  <c r="N10" i="25"/>
  <c r="N9" i="26"/>
  <c r="C15" i="28" l="1"/>
  <c r="K14" i="23"/>
  <c r="K12" i="26"/>
  <c r="J13" i="26"/>
  <c r="I16" i="23"/>
  <c r="B16" i="23"/>
  <c r="I14" i="26"/>
  <c r="N13" i="23"/>
  <c r="I15" i="25"/>
  <c r="B15" i="24"/>
  <c r="J12" i="26"/>
  <c r="C17" i="27"/>
  <c r="J17" i="27"/>
  <c r="C16" i="27"/>
  <c r="J16" i="27"/>
  <c r="J15" i="23"/>
  <c r="M14" i="23"/>
  <c r="J14" i="24"/>
  <c r="K13" i="24"/>
  <c r="I15" i="24"/>
  <c r="C17" i="23"/>
  <c r="N12" i="24"/>
  <c r="K13" i="25"/>
  <c r="J14" i="28"/>
  <c r="M12" i="25"/>
  <c r="N11" i="25"/>
  <c r="D11" i="26"/>
  <c r="C11" i="26"/>
  <c r="B12" i="26"/>
  <c r="C11" i="25"/>
  <c r="M11" i="26"/>
  <c r="B13" i="25"/>
  <c r="N10" i="26"/>
  <c r="J18" i="27" l="1"/>
  <c r="C18" i="27"/>
  <c r="I16" i="24"/>
  <c r="J14" i="25"/>
  <c r="M15" i="23"/>
  <c r="M14" i="24"/>
  <c r="N15" i="23"/>
  <c r="K13" i="26"/>
  <c r="C16" i="28"/>
  <c r="M16" i="23"/>
  <c r="C18" i="23"/>
  <c r="I16" i="25"/>
  <c r="J15" i="24"/>
  <c r="K14" i="24"/>
  <c r="M15" i="24"/>
  <c r="I15" i="26"/>
  <c r="B17" i="23"/>
  <c r="N14" i="23"/>
  <c r="I17" i="23"/>
  <c r="B16" i="24"/>
  <c r="K15" i="23"/>
  <c r="K14" i="25"/>
  <c r="I18" i="23"/>
  <c r="N13" i="24"/>
  <c r="J16" i="23"/>
  <c r="M13" i="25"/>
  <c r="B14" i="25"/>
  <c r="C12" i="26"/>
  <c r="C12" i="25"/>
  <c r="N12" i="25"/>
  <c r="D12" i="26"/>
  <c r="M12" i="26"/>
  <c r="N11" i="26"/>
  <c r="B13" i="26"/>
  <c r="K15" i="25" l="1"/>
  <c r="I16" i="26"/>
  <c r="B18" i="23"/>
  <c r="J14" i="26"/>
  <c r="J19" i="27"/>
  <c r="C19" i="27"/>
  <c r="C19" i="23"/>
  <c r="I17" i="25"/>
  <c r="M16" i="24"/>
  <c r="K15" i="24"/>
  <c r="N14" i="24"/>
  <c r="J17" i="23"/>
  <c r="B17" i="24"/>
  <c r="N15" i="24"/>
  <c r="K14" i="26"/>
  <c r="J15" i="25"/>
  <c r="K16" i="23"/>
  <c r="J16" i="24"/>
  <c r="C17" i="28"/>
  <c r="J16" i="25"/>
  <c r="I17" i="24"/>
  <c r="C13" i="25"/>
  <c r="D13" i="26"/>
  <c r="B14" i="26"/>
  <c r="N13" i="25"/>
  <c r="B15" i="25"/>
  <c r="M13" i="26"/>
  <c r="M14" i="25"/>
  <c r="C13" i="26"/>
  <c r="N12" i="26"/>
  <c r="J15" i="28"/>
  <c r="J15" i="26" l="1"/>
  <c r="C20" i="23"/>
  <c r="K16" i="24"/>
  <c r="I19" i="23"/>
  <c r="I18" i="24"/>
  <c r="M17" i="23"/>
  <c r="K17" i="23"/>
  <c r="I18" i="25"/>
  <c r="N16" i="23"/>
  <c r="K15" i="26"/>
  <c r="K16" i="25"/>
  <c r="I17" i="26"/>
  <c r="C19" i="28"/>
  <c r="J17" i="24"/>
  <c r="J18" i="23"/>
  <c r="C18" i="28"/>
  <c r="B18" i="24"/>
  <c r="B19" i="23"/>
  <c r="J16" i="26"/>
  <c r="D14" i="26"/>
  <c r="C14" i="25"/>
  <c r="N13" i="26"/>
  <c r="C14" i="26"/>
  <c r="M14" i="26"/>
  <c r="B16" i="25"/>
  <c r="J16" i="28"/>
  <c r="N14" i="26"/>
  <c r="B15" i="26"/>
  <c r="N14" i="25"/>
  <c r="M15" i="25"/>
  <c r="J18" i="24" l="1"/>
  <c r="B20" i="23"/>
  <c r="K16" i="26"/>
  <c r="I19" i="24"/>
  <c r="K17" i="24"/>
  <c r="N16" i="24"/>
  <c r="J20" i="27"/>
  <c r="C20" i="27"/>
  <c r="B21" i="23"/>
  <c r="B19" i="24"/>
  <c r="K17" i="25"/>
  <c r="N17" i="23"/>
  <c r="M18" i="23"/>
  <c r="C20" i="28"/>
  <c r="I18" i="26"/>
  <c r="J17" i="25"/>
  <c r="K18" i="23"/>
  <c r="J19" i="23"/>
  <c r="I19" i="25"/>
  <c r="C21" i="23"/>
  <c r="M17" i="24"/>
  <c r="D15" i="26"/>
  <c r="B16" i="26"/>
  <c r="C15" i="26"/>
  <c r="B17" i="25"/>
  <c r="C15" i="25"/>
  <c r="N16" i="25"/>
  <c r="J18" i="28"/>
  <c r="J17" i="28"/>
  <c r="M15" i="26"/>
  <c r="N15" i="25"/>
  <c r="M16" i="25"/>
  <c r="K19" i="23" l="1"/>
  <c r="I20" i="23"/>
  <c r="N17" i="24"/>
  <c r="K17" i="26"/>
  <c r="M18" i="24"/>
  <c r="M19" i="23"/>
  <c r="B21" i="24"/>
  <c r="K18" i="24"/>
  <c r="I19" i="26"/>
  <c r="J19" i="24"/>
  <c r="C21" i="27"/>
  <c r="J21" i="27"/>
  <c r="K18" i="25"/>
  <c r="J18" i="25"/>
  <c r="I21" i="23"/>
  <c r="N18" i="23"/>
  <c r="C22" i="23"/>
  <c r="J17" i="26"/>
  <c r="I20" i="25"/>
  <c r="J20" i="23"/>
  <c r="B20" i="24"/>
  <c r="N15" i="26"/>
  <c r="D16" i="26"/>
  <c r="M16" i="26"/>
  <c r="N16" i="26"/>
  <c r="B18" i="25"/>
  <c r="M17" i="25"/>
  <c r="C16" i="25"/>
  <c r="C16" i="26"/>
  <c r="B17" i="26"/>
  <c r="K19" i="24" l="1"/>
  <c r="C23" i="23"/>
  <c r="B22" i="23"/>
  <c r="I22" i="23"/>
  <c r="M19" i="24"/>
  <c r="J19" i="25"/>
  <c r="J18" i="26"/>
  <c r="J21" i="23"/>
  <c r="K19" i="25"/>
  <c r="J20" i="24"/>
  <c r="N18" i="24"/>
  <c r="I21" i="24"/>
  <c r="K20" i="23"/>
  <c r="I20" i="24"/>
  <c r="I20" i="26"/>
  <c r="M20" i="23"/>
  <c r="N19" i="23"/>
  <c r="I21" i="25"/>
  <c r="J22" i="27"/>
  <c r="C22" i="27"/>
  <c r="C21" i="28"/>
  <c r="K18" i="26"/>
  <c r="N17" i="25"/>
  <c r="J19" i="28"/>
  <c r="J20" i="28"/>
  <c r="B19" i="25"/>
  <c r="M17" i="26"/>
  <c r="N18" i="25"/>
  <c r="M18" i="25"/>
  <c r="N17" i="26"/>
  <c r="C17" i="25"/>
  <c r="C17" i="26"/>
  <c r="B18" i="26"/>
  <c r="D17" i="26"/>
  <c r="J23" i="27" l="1"/>
  <c r="C23" i="27"/>
  <c r="J20" i="25"/>
  <c r="K20" i="24"/>
  <c r="B23" i="23"/>
  <c r="C23" i="28"/>
  <c r="M21" i="23"/>
  <c r="I22" i="24"/>
  <c r="J21" i="24"/>
  <c r="K19" i="26"/>
  <c r="C22" i="28"/>
  <c r="B22" i="24"/>
  <c r="N20" i="24"/>
  <c r="J22" i="23"/>
  <c r="N20" i="23"/>
  <c r="J19" i="26"/>
  <c r="N19" i="24"/>
  <c r="C24" i="23"/>
  <c r="I22" i="25"/>
  <c r="K21" i="23"/>
  <c r="M20" i="24"/>
  <c r="I21" i="26"/>
  <c r="K20" i="25"/>
  <c r="M19" i="25"/>
  <c r="C18" i="25"/>
  <c r="D18" i="26"/>
  <c r="B19" i="26"/>
  <c r="C18" i="26"/>
  <c r="M18" i="26"/>
  <c r="B20" i="25"/>
  <c r="J21" i="28"/>
  <c r="J21" i="25" l="1"/>
  <c r="J22" i="25"/>
  <c r="K20" i="26"/>
  <c r="J20" i="26"/>
  <c r="N21" i="23"/>
  <c r="J22" i="24"/>
  <c r="I22" i="26"/>
  <c r="N21" i="24"/>
  <c r="K21" i="25"/>
  <c r="M21" i="24"/>
  <c r="J23" i="23"/>
  <c r="C25" i="23"/>
  <c r="B24" i="23"/>
  <c r="C24" i="27"/>
  <c r="J24" i="27"/>
  <c r="C24" i="28"/>
  <c r="K21" i="24"/>
  <c r="I23" i="23"/>
  <c r="K22" i="23"/>
  <c r="B23" i="24"/>
  <c r="M22" i="23"/>
  <c r="M20" i="25"/>
  <c r="M19" i="26"/>
  <c r="C19" i="26"/>
  <c r="D19" i="26"/>
  <c r="B20" i="26"/>
  <c r="C19" i="25"/>
  <c r="N18" i="26"/>
  <c r="J22" i="28"/>
  <c r="N19" i="25"/>
  <c r="B21" i="25"/>
  <c r="N23" i="23" l="1"/>
  <c r="C25" i="28"/>
  <c r="K22" i="25"/>
  <c r="M23" i="23"/>
  <c r="I23" i="24"/>
  <c r="N22" i="23"/>
  <c r="I24" i="23"/>
  <c r="J21" i="26"/>
  <c r="J24" i="23"/>
  <c r="J22" i="26"/>
  <c r="J23" i="24"/>
  <c r="C26" i="23"/>
  <c r="J25" i="27"/>
  <c r="C25" i="27"/>
  <c r="I23" i="25"/>
  <c r="K22" i="24"/>
  <c r="J23" i="25"/>
  <c r="I25" i="23"/>
  <c r="M22" i="24"/>
  <c r="K23" i="23"/>
  <c r="M24" i="23"/>
  <c r="B25" i="23"/>
  <c r="B24" i="24"/>
  <c r="K21" i="26"/>
  <c r="C20" i="25"/>
  <c r="C20" i="26"/>
  <c r="B21" i="26"/>
  <c r="M20" i="26"/>
  <c r="B22" i="25"/>
  <c r="N19" i="26"/>
  <c r="M21" i="25"/>
  <c r="N20" i="25"/>
  <c r="D20" i="26"/>
  <c r="K23" i="25" l="1"/>
  <c r="J25" i="23"/>
  <c r="I25" i="25"/>
  <c r="I25" i="24"/>
  <c r="I24" i="25"/>
  <c r="N22" i="24"/>
  <c r="M23" i="24"/>
  <c r="J24" i="24"/>
  <c r="J24" i="25"/>
  <c r="B26" i="23"/>
  <c r="B25" i="24"/>
  <c r="C27" i="27"/>
  <c r="J27" i="27"/>
  <c r="K24" i="23"/>
  <c r="J26" i="27"/>
  <c r="C26" i="27"/>
  <c r="K22" i="26"/>
  <c r="J23" i="26"/>
  <c r="K23" i="24"/>
  <c r="M24" i="24"/>
  <c r="C27" i="23"/>
  <c r="I24" i="24"/>
  <c r="I23" i="26"/>
  <c r="N21" i="26"/>
  <c r="C21" i="26"/>
  <c r="M21" i="26"/>
  <c r="N20" i="26"/>
  <c r="B23" i="25"/>
  <c r="M22" i="25"/>
  <c r="C21" i="25"/>
  <c r="N21" i="25"/>
  <c r="B22" i="26"/>
  <c r="J23" i="28"/>
  <c r="D21" i="26"/>
  <c r="C26" i="28" l="1"/>
  <c r="I27" i="23"/>
  <c r="N23" i="24"/>
  <c r="K23" i="26"/>
  <c r="N24" i="24"/>
  <c r="K25" i="23"/>
  <c r="K24" i="24"/>
  <c r="M25" i="23"/>
  <c r="J25" i="24"/>
  <c r="I24" i="26"/>
  <c r="B26" i="24"/>
  <c r="J24" i="26"/>
  <c r="I26" i="23"/>
  <c r="J26" i="23"/>
  <c r="N24" i="23"/>
  <c r="B27" i="23"/>
  <c r="K24" i="25"/>
  <c r="I25" i="26"/>
  <c r="C28" i="23"/>
  <c r="N23" i="25"/>
  <c r="N22" i="25"/>
  <c r="M23" i="25"/>
  <c r="J25" i="28"/>
  <c r="M22" i="26"/>
  <c r="C22" i="25"/>
  <c r="B24" i="25"/>
  <c r="D22" i="26"/>
  <c r="C22" i="26"/>
  <c r="B23" i="26"/>
  <c r="J24" i="28"/>
  <c r="M26" i="23" l="1"/>
  <c r="K25" i="24"/>
  <c r="B27" i="24"/>
  <c r="J27" i="23"/>
  <c r="N25" i="23"/>
  <c r="B28" i="23"/>
  <c r="J26" i="24"/>
  <c r="C27" i="28"/>
  <c r="J28" i="27"/>
  <c r="C28" i="27"/>
  <c r="I26" i="25"/>
  <c r="J25" i="25"/>
  <c r="C29" i="23"/>
  <c r="K24" i="26"/>
  <c r="M25" i="24"/>
  <c r="C28" i="28"/>
  <c r="K26" i="23"/>
  <c r="I26" i="24"/>
  <c r="I27" i="24"/>
  <c r="K25" i="25"/>
  <c r="I27" i="25"/>
  <c r="B25" i="25"/>
  <c r="M24" i="25"/>
  <c r="M23" i="26"/>
  <c r="C23" i="26"/>
  <c r="D23" i="26"/>
  <c r="B24" i="26"/>
  <c r="C23" i="25"/>
  <c r="N22" i="26"/>
  <c r="K27" i="23" l="1"/>
  <c r="J28" i="23"/>
  <c r="N26" i="23"/>
  <c r="K26" i="24"/>
  <c r="J29" i="27"/>
  <c r="C29" i="27"/>
  <c r="I29" i="23"/>
  <c r="K26" i="25"/>
  <c r="N27" i="23"/>
  <c r="J27" i="25"/>
  <c r="N25" i="24"/>
  <c r="J27" i="24"/>
  <c r="B28" i="24"/>
  <c r="J26" i="25"/>
  <c r="M27" i="23"/>
  <c r="M26" i="24"/>
  <c r="C30" i="23"/>
  <c r="I28" i="23"/>
  <c r="M27" i="24"/>
  <c r="B29" i="23"/>
  <c r="K25" i="26"/>
  <c r="J25" i="26"/>
  <c r="I27" i="26"/>
  <c r="I26" i="26"/>
  <c r="B25" i="26"/>
  <c r="N24" i="25"/>
  <c r="B26" i="25"/>
  <c r="M24" i="26"/>
  <c r="N23" i="26"/>
  <c r="M25" i="25"/>
  <c r="C24" i="25"/>
  <c r="C24" i="26"/>
  <c r="D24" i="26"/>
  <c r="J26" i="28"/>
  <c r="I28" i="24" l="1"/>
  <c r="K27" i="25"/>
  <c r="B30" i="23"/>
  <c r="J26" i="26"/>
  <c r="M28" i="24"/>
  <c r="J28" i="25"/>
  <c r="I29" i="24"/>
  <c r="M28" i="23"/>
  <c r="C29" i="28"/>
  <c r="J29" i="23"/>
  <c r="K28" i="23"/>
  <c r="I28" i="25"/>
  <c r="C30" i="28"/>
  <c r="C31" i="23"/>
  <c r="B29" i="24"/>
  <c r="J28" i="24"/>
  <c r="N26" i="24"/>
  <c r="K26" i="26"/>
  <c r="J30" i="27"/>
  <c r="C30" i="27"/>
  <c r="I30" i="23"/>
  <c r="K27" i="24"/>
  <c r="I29" i="25"/>
  <c r="B31" i="23"/>
  <c r="C31" i="27"/>
  <c r="J31" i="27"/>
  <c r="J27" i="26"/>
  <c r="N25" i="25"/>
  <c r="J27" i="28"/>
  <c r="M26" i="25"/>
  <c r="N24" i="26"/>
  <c r="C25" i="26"/>
  <c r="B26" i="26"/>
  <c r="B27" i="25"/>
  <c r="C25" i="25"/>
  <c r="N26" i="25"/>
  <c r="D25" i="26"/>
  <c r="M25" i="26"/>
  <c r="N29" i="23" l="1"/>
  <c r="J29" i="24"/>
  <c r="N28" i="23"/>
  <c r="J30" i="23"/>
  <c r="C31" i="28"/>
  <c r="N27" i="24"/>
  <c r="K29" i="23"/>
  <c r="B31" i="24"/>
  <c r="I29" i="26"/>
  <c r="M29" i="23"/>
  <c r="K28" i="25"/>
  <c r="J28" i="26"/>
  <c r="K27" i="26"/>
  <c r="K28" i="24"/>
  <c r="B30" i="24"/>
  <c r="I30" i="25"/>
  <c r="C32" i="23"/>
  <c r="I28" i="26"/>
  <c r="I30" i="24"/>
  <c r="B27" i="26"/>
  <c r="C26" i="26"/>
  <c r="D26" i="26"/>
  <c r="N26" i="26"/>
  <c r="N25" i="26"/>
  <c r="M27" i="25"/>
  <c r="J28" i="28"/>
  <c r="C26" i="25"/>
  <c r="B28" i="25"/>
  <c r="M26" i="26"/>
  <c r="M29" i="24" l="1"/>
  <c r="J30" i="24"/>
  <c r="K29" i="25"/>
  <c r="I30" i="26"/>
  <c r="K29" i="24"/>
  <c r="J31" i="23"/>
  <c r="C33" i="23"/>
  <c r="K30" i="23"/>
  <c r="N28" i="24"/>
  <c r="K28" i="26"/>
  <c r="I31" i="23"/>
  <c r="C33" i="27"/>
  <c r="J33" i="27"/>
  <c r="J29" i="25"/>
  <c r="B32" i="23"/>
  <c r="C32" i="28"/>
  <c r="M30" i="23"/>
  <c r="J32" i="27"/>
  <c r="C32" i="27"/>
  <c r="D27" i="26"/>
  <c r="C27" i="26"/>
  <c r="B29" i="25"/>
  <c r="J29" i="28"/>
  <c r="M27" i="26"/>
  <c r="J30" i="28"/>
  <c r="M28" i="25"/>
  <c r="B28" i="26"/>
  <c r="C27" i="25"/>
  <c r="N27" i="25"/>
  <c r="N29" i="24" l="1"/>
  <c r="N30" i="24"/>
  <c r="N30" i="23"/>
  <c r="K30" i="24"/>
  <c r="J29" i="26"/>
  <c r="B32" i="24"/>
  <c r="K29" i="26"/>
  <c r="M30" i="24"/>
  <c r="J31" i="25"/>
  <c r="I32" i="23"/>
  <c r="I33" i="23"/>
  <c r="K30" i="25"/>
  <c r="C34" i="23"/>
  <c r="J30" i="25"/>
  <c r="I31" i="24"/>
  <c r="I31" i="25"/>
  <c r="J32" i="23"/>
  <c r="K31" i="23"/>
  <c r="M31" i="23"/>
  <c r="B33" i="23"/>
  <c r="J31" i="24"/>
  <c r="N28" i="25"/>
  <c r="N27" i="26"/>
  <c r="M28" i="26"/>
  <c r="M29" i="25"/>
  <c r="B30" i="25"/>
  <c r="D28" i="26"/>
  <c r="B29" i="26"/>
  <c r="N29" i="25"/>
  <c r="C28" i="26"/>
  <c r="C28" i="25"/>
  <c r="J30" i="26" l="1"/>
  <c r="K31" i="24"/>
  <c r="J31" i="26"/>
  <c r="B33" i="24"/>
  <c r="I32" i="25"/>
  <c r="K32" i="23"/>
  <c r="I34" i="23"/>
  <c r="J34" i="27"/>
  <c r="C34" i="27"/>
  <c r="I32" i="24"/>
  <c r="I33" i="24"/>
  <c r="I31" i="26"/>
  <c r="C33" i="28"/>
  <c r="B34" i="23"/>
  <c r="J32" i="24"/>
  <c r="J33" i="23"/>
  <c r="M31" i="24"/>
  <c r="K30" i="26"/>
  <c r="C34" i="28"/>
  <c r="J32" i="25"/>
  <c r="C35" i="23"/>
  <c r="M32" i="23"/>
  <c r="I32" i="26"/>
  <c r="K31" i="25"/>
  <c r="I33" i="25"/>
  <c r="N31" i="23"/>
  <c r="B30" i="26"/>
  <c r="M30" i="25"/>
  <c r="C29" i="25"/>
  <c r="J31" i="28"/>
  <c r="C29" i="26"/>
  <c r="N28" i="26"/>
  <c r="D29" i="26"/>
  <c r="M29" i="26"/>
  <c r="B31" i="25"/>
  <c r="I34" i="25" l="1"/>
  <c r="J35" i="27"/>
  <c r="C35" i="27"/>
  <c r="N31" i="24"/>
  <c r="K31" i="26"/>
  <c r="N32" i="23"/>
  <c r="I34" i="24"/>
  <c r="M33" i="23"/>
  <c r="K33" i="23"/>
  <c r="M32" i="24"/>
  <c r="C36" i="27"/>
  <c r="J36" i="27"/>
  <c r="B35" i="23"/>
  <c r="J34" i="23"/>
  <c r="K32" i="24"/>
  <c r="J32" i="26"/>
  <c r="J33" i="24"/>
  <c r="M33" i="24"/>
  <c r="B34" i="24"/>
  <c r="C36" i="23"/>
  <c r="I33" i="26"/>
  <c r="K32" i="25"/>
  <c r="M30" i="26"/>
  <c r="B32" i="25"/>
  <c r="N30" i="25"/>
  <c r="J32" i="28"/>
  <c r="M31" i="25"/>
  <c r="C30" i="26"/>
  <c r="D30" i="26"/>
  <c r="N29" i="26"/>
  <c r="C30" i="25"/>
  <c r="B31" i="26"/>
  <c r="C35" i="28" l="1"/>
  <c r="I35" i="23"/>
  <c r="B36" i="23"/>
  <c r="J35" i="23"/>
  <c r="M35" i="23"/>
  <c r="N33" i="23"/>
  <c r="N32" i="24"/>
  <c r="I36" i="23"/>
  <c r="M34" i="23"/>
  <c r="K33" i="24"/>
  <c r="K32" i="26"/>
  <c r="I34" i="26"/>
  <c r="K33" i="25"/>
  <c r="J34" i="24"/>
  <c r="K34" i="23"/>
  <c r="C36" i="28"/>
  <c r="B37" i="23"/>
  <c r="C37" i="23"/>
  <c r="J33" i="25"/>
  <c r="B35" i="24"/>
  <c r="M31" i="26"/>
  <c r="B32" i="26"/>
  <c r="J34" i="28"/>
  <c r="M32" i="25"/>
  <c r="C31" i="26"/>
  <c r="D31" i="26"/>
  <c r="B33" i="25"/>
  <c r="C31" i="25"/>
  <c r="J33" i="28"/>
  <c r="N30" i="26"/>
  <c r="N31" i="25"/>
  <c r="M36" i="23" l="1"/>
  <c r="I35" i="24"/>
  <c r="J38" i="27"/>
  <c r="C38" i="27"/>
  <c r="C38" i="23"/>
  <c r="I36" i="25"/>
  <c r="N33" i="24"/>
  <c r="J33" i="26"/>
  <c r="J35" i="25"/>
  <c r="B36" i="24"/>
  <c r="M35" i="24"/>
  <c r="K35" i="23"/>
  <c r="I35" i="26"/>
  <c r="B37" i="24"/>
  <c r="C37" i="27"/>
  <c r="J37" i="27"/>
  <c r="I36" i="24"/>
  <c r="J34" i="25"/>
  <c r="N34" i="23"/>
  <c r="N35" i="23"/>
  <c r="M34" i="24"/>
  <c r="I35" i="25"/>
  <c r="J35" i="24"/>
  <c r="J36" i="23"/>
  <c r="K34" i="24"/>
  <c r="K33" i="26"/>
  <c r="K34" i="25"/>
  <c r="N33" i="25"/>
  <c r="D32" i="26"/>
  <c r="N32" i="25"/>
  <c r="C32" i="26"/>
  <c r="B33" i="26"/>
  <c r="C32" i="25"/>
  <c r="M32" i="26"/>
  <c r="N31" i="26"/>
  <c r="B34" i="25"/>
  <c r="M33" i="25"/>
  <c r="K36" i="23" l="1"/>
  <c r="I37" i="25"/>
  <c r="J36" i="24"/>
  <c r="J37" i="23"/>
  <c r="M36" i="24"/>
  <c r="J36" i="25"/>
  <c r="K35" i="25"/>
  <c r="K34" i="26"/>
  <c r="K35" i="24"/>
  <c r="C38" i="28"/>
  <c r="I36" i="26"/>
  <c r="J34" i="26"/>
  <c r="I38" i="24"/>
  <c r="I38" i="23"/>
  <c r="J35" i="26"/>
  <c r="I37" i="23"/>
  <c r="N34" i="24"/>
  <c r="C37" i="28"/>
  <c r="C39" i="23"/>
  <c r="B38" i="23"/>
  <c r="J39" i="27"/>
  <c r="C39" i="27"/>
  <c r="C33" i="26"/>
  <c r="M33" i="26"/>
  <c r="N32" i="26"/>
  <c r="M34" i="25"/>
  <c r="C33" i="25"/>
  <c r="N33" i="26"/>
  <c r="J35" i="28"/>
  <c r="B35" i="25"/>
  <c r="D33" i="26"/>
  <c r="B34" i="26"/>
  <c r="C39" i="28" l="1"/>
  <c r="N35" i="24"/>
  <c r="J37" i="25"/>
  <c r="B39" i="23"/>
  <c r="C40" i="27"/>
  <c r="J40" i="27"/>
  <c r="J37" i="24"/>
  <c r="K36" i="25"/>
  <c r="B38" i="24"/>
  <c r="I38" i="25"/>
  <c r="J36" i="26"/>
  <c r="K36" i="24"/>
  <c r="J38" i="23"/>
  <c r="K35" i="26"/>
  <c r="C40" i="23"/>
  <c r="K37" i="23"/>
  <c r="N36" i="23"/>
  <c r="M37" i="23"/>
  <c r="M38" i="23"/>
  <c r="B40" i="23"/>
  <c r="I37" i="24"/>
  <c r="M34" i="26"/>
  <c r="J37" i="28"/>
  <c r="C34" i="25"/>
  <c r="B36" i="25"/>
  <c r="N34" i="25"/>
  <c r="B35" i="26"/>
  <c r="M35" i="25"/>
  <c r="J36" i="28"/>
  <c r="C34" i="26"/>
  <c r="D34" i="26"/>
  <c r="J39" i="23" l="1"/>
  <c r="N37" i="24"/>
  <c r="N36" i="24"/>
  <c r="N38" i="23"/>
  <c r="I40" i="23"/>
  <c r="C41" i="27"/>
  <c r="J41" i="27"/>
  <c r="K37" i="25"/>
  <c r="M38" i="24"/>
  <c r="I37" i="26"/>
  <c r="K38" i="23"/>
  <c r="B41" i="23"/>
  <c r="B40" i="24"/>
  <c r="K37" i="24"/>
  <c r="N37" i="23"/>
  <c r="C41" i="23"/>
  <c r="J37" i="26"/>
  <c r="J38" i="24"/>
  <c r="M37" i="24"/>
  <c r="B39" i="24"/>
  <c r="K36" i="26"/>
  <c r="I39" i="23"/>
  <c r="M39" i="23"/>
  <c r="I38" i="26"/>
  <c r="M35" i="26"/>
  <c r="M36" i="25"/>
  <c r="N34" i="26"/>
  <c r="C35" i="26"/>
  <c r="B36" i="26"/>
  <c r="D35" i="26"/>
  <c r="C35" i="25"/>
  <c r="N35" i="25"/>
  <c r="B37" i="25"/>
  <c r="C42" i="27" l="1"/>
  <c r="J42" i="27"/>
  <c r="B41" i="24"/>
  <c r="K39" i="23"/>
  <c r="K38" i="25"/>
  <c r="J38" i="25"/>
  <c r="I39" i="25"/>
  <c r="K38" i="24"/>
  <c r="C41" i="28"/>
  <c r="I39" i="24"/>
  <c r="N38" i="24"/>
  <c r="M39" i="24"/>
  <c r="I40" i="24"/>
  <c r="I40" i="25"/>
  <c r="N39" i="23"/>
  <c r="C42" i="23"/>
  <c r="I39" i="26"/>
  <c r="J39" i="24"/>
  <c r="J40" i="23"/>
  <c r="K37" i="26"/>
  <c r="C40" i="28"/>
  <c r="D36" i="26"/>
  <c r="B37" i="26"/>
  <c r="C36" i="26"/>
  <c r="C36" i="25"/>
  <c r="N36" i="25"/>
  <c r="B38" i="25"/>
  <c r="M36" i="26"/>
  <c r="J38" i="28"/>
  <c r="M37" i="25"/>
  <c r="N35" i="26"/>
  <c r="M41" i="23" l="1"/>
  <c r="C43" i="27"/>
  <c r="J43" i="27"/>
  <c r="I41" i="23"/>
  <c r="I42" i="23"/>
  <c r="K39" i="25"/>
  <c r="M40" i="24"/>
  <c r="J38" i="26"/>
  <c r="J39" i="25"/>
  <c r="C42" i="28"/>
  <c r="K40" i="23"/>
  <c r="K38" i="26"/>
  <c r="K39" i="24"/>
  <c r="J40" i="24"/>
  <c r="M40" i="23"/>
  <c r="J41" i="23"/>
  <c r="B42" i="23"/>
  <c r="C43" i="23"/>
  <c r="I40" i="26"/>
  <c r="C37" i="26"/>
  <c r="D37" i="26"/>
  <c r="B38" i="26"/>
  <c r="J39" i="28"/>
  <c r="C37" i="25"/>
  <c r="N37" i="25"/>
  <c r="N36" i="26"/>
  <c r="B39" i="25"/>
  <c r="N38" i="25"/>
  <c r="M37" i="26"/>
  <c r="M38" i="25"/>
  <c r="I42" i="25" l="1"/>
  <c r="B43" i="23"/>
  <c r="J41" i="24"/>
  <c r="K40" i="25"/>
  <c r="C44" i="23"/>
  <c r="I41" i="25"/>
  <c r="N41" i="23"/>
  <c r="I41" i="26"/>
  <c r="K39" i="26"/>
  <c r="J41" i="25"/>
  <c r="I42" i="24"/>
  <c r="C44" i="27"/>
  <c r="J44" i="27"/>
  <c r="K41" i="23"/>
  <c r="I41" i="24"/>
  <c r="J40" i="25"/>
  <c r="M41" i="24"/>
  <c r="J42" i="23"/>
  <c r="N40" i="23"/>
  <c r="K40" i="24"/>
  <c r="J39" i="26"/>
  <c r="B42" i="24"/>
  <c r="C43" i="28"/>
  <c r="N39" i="24"/>
  <c r="M38" i="26"/>
  <c r="B40" i="25"/>
  <c r="B39" i="26"/>
  <c r="J40" i="28"/>
  <c r="M39" i="25"/>
  <c r="N37" i="26"/>
  <c r="C38" i="25"/>
  <c r="C38" i="26"/>
  <c r="N39" i="25"/>
  <c r="D38" i="26"/>
  <c r="J40" i="26" l="1"/>
  <c r="J41" i="26"/>
  <c r="I42" i="26"/>
  <c r="K40" i="26"/>
  <c r="J43" i="23"/>
  <c r="J45" i="27"/>
  <c r="C45" i="27"/>
  <c r="M42" i="23"/>
  <c r="K41" i="24"/>
  <c r="M42" i="24"/>
  <c r="K42" i="23"/>
  <c r="B43" i="24"/>
  <c r="C44" i="28"/>
  <c r="K41" i="25"/>
  <c r="B44" i="23"/>
  <c r="I43" i="23"/>
  <c r="N40" i="24"/>
  <c r="J42" i="24"/>
  <c r="C45" i="23"/>
  <c r="I44" i="23"/>
  <c r="M39" i="26"/>
  <c r="M40" i="25"/>
  <c r="C39" i="25"/>
  <c r="N40" i="25"/>
  <c r="C39" i="26"/>
  <c r="D39" i="26"/>
  <c r="N39" i="26"/>
  <c r="N38" i="26"/>
  <c r="B41" i="25"/>
  <c r="B40" i="26"/>
  <c r="J41" i="28"/>
  <c r="J43" i="24" l="1"/>
  <c r="N42" i="23"/>
  <c r="B45" i="23"/>
  <c r="K43" i="23"/>
  <c r="I43" i="26"/>
  <c r="K42" i="24"/>
  <c r="I44" i="25"/>
  <c r="M43" i="23"/>
  <c r="I44" i="24"/>
  <c r="K42" i="25"/>
  <c r="J44" i="23"/>
  <c r="C46" i="23"/>
  <c r="I45" i="23"/>
  <c r="B44" i="24"/>
  <c r="K41" i="26"/>
  <c r="I43" i="24"/>
  <c r="N41" i="24"/>
  <c r="I43" i="25"/>
  <c r="M43" i="24"/>
  <c r="N42" i="24"/>
  <c r="J42" i="25"/>
  <c r="C40" i="26"/>
  <c r="C40" i="25"/>
  <c r="J42" i="28"/>
  <c r="M40" i="26"/>
  <c r="J43" i="28"/>
  <c r="N41" i="25"/>
  <c r="M41" i="25"/>
  <c r="B41" i="26"/>
  <c r="B42" i="25"/>
  <c r="D40" i="26"/>
  <c r="K42" i="26" l="1"/>
  <c r="J45" i="23"/>
  <c r="J43" i="25"/>
  <c r="B45" i="24"/>
  <c r="M44" i="23"/>
  <c r="C47" i="23"/>
  <c r="C46" i="27"/>
  <c r="J46" i="27"/>
  <c r="C47" i="27"/>
  <c r="J47" i="27"/>
  <c r="I46" i="23"/>
  <c r="K43" i="25"/>
  <c r="K43" i="24"/>
  <c r="C46" i="28"/>
  <c r="N43" i="23"/>
  <c r="K44" i="23"/>
  <c r="M44" i="24"/>
  <c r="J42" i="26"/>
  <c r="J44" i="25"/>
  <c r="B46" i="23"/>
  <c r="C45" i="28"/>
  <c r="I45" i="25"/>
  <c r="I44" i="26"/>
  <c r="J44" i="24"/>
  <c r="I45" i="24"/>
  <c r="M42" i="25"/>
  <c r="N40" i="26"/>
  <c r="C41" i="26"/>
  <c r="N42" i="25"/>
  <c r="C41" i="25"/>
  <c r="B43" i="25"/>
  <c r="D41" i="26"/>
  <c r="M41" i="26"/>
  <c r="B42" i="26"/>
  <c r="C47" i="28" l="1"/>
  <c r="B46" i="24"/>
  <c r="K45" i="23"/>
  <c r="K44" i="25"/>
  <c r="N43" i="24"/>
  <c r="I46" i="24"/>
  <c r="B47" i="23"/>
  <c r="C48" i="23"/>
  <c r="J45" i="25"/>
  <c r="J45" i="24"/>
  <c r="I45" i="26"/>
  <c r="J44" i="26"/>
  <c r="K44" i="24"/>
  <c r="N44" i="23"/>
  <c r="M45" i="23"/>
  <c r="J46" i="23"/>
  <c r="I47" i="23"/>
  <c r="K43" i="26"/>
  <c r="J43" i="26"/>
  <c r="M43" i="25"/>
  <c r="M42" i="26"/>
  <c r="B43" i="26"/>
  <c r="C42" i="26"/>
  <c r="C42" i="25"/>
  <c r="B44" i="25"/>
  <c r="D42" i="26"/>
  <c r="N41" i="26"/>
  <c r="J44" i="28"/>
  <c r="J45" i="26" l="1"/>
  <c r="K46" i="23"/>
  <c r="J47" i="23"/>
  <c r="I47" i="25"/>
  <c r="N45" i="24"/>
  <c r="J46" i="24"/>
  <c r="I46" i="25"/>
  <c r="I47" i="24"/>
  <c r="N45" i="23"/>
  <c r="M45" i="24"/>
  <c r="J48" i="27"/>
  <c r="C48" i="27"/>
  <c r="M46" i="23"/>
  <c r="I48" i="23"/>
  <c r="N44" i="24"/>
  <c r="C49" i="23"/>
  <c r="K45" i="24"/>
  <c r="B47" i="24"/>
  <c r="K44" i="26"/>
  <c r="K45" i="25"/>
  <c r="C48" i="28"/>
  <c r="B48" i="23"/>
  <c r="C43" i="26"/>
  <c r="C43" i="25"/>
  <c r="D43" i="26"/>
  <c r="M43" i="26"/>
  <c r="B45" i="25"/>
  <c r="N43" i="25"/>
  <c r="J45" i="28"/>
  <c r="B44" i="26"/>
  <c r="N42" i="26"/>
  <c r="M44" i="25"/>
  <c r="I49" i="23" l="1"/>
  <c r="I48" i="25"/>
  <c r="I47" i="26"/>
  <c r="C49" i="28"/>
  <c r="K45" i="26"/>
  <c r="J48" i="23"/>
  <c r="I50" i="23"/>
  <c r="M47" i="23"/>
  <c r="B48" i="24"/>
  <c r="K47" i="23"/>
  <c r="I46" i="26"/>
  <c r="B49" i="23"/>
  <c r="M46" i="24"/>
  <c r="N46" i="23"/>
  <c r="C50" i="23"/>
  <c r="K46" i="25"/>
  <c r="J49" i="27"/>
  <c r="C49" i="27"/>
  <c r="J46" i="25"/>
  <c r="J47" i="24"/>
  <c r="K46" i="24"/>
  <c r="I48" i="24"/>
  <c r="C44" i="26"/>
  <c r="N43" i="26"/>
  <c r="M45" i="25"/>
  <c r="N44" i="25"/>
  <c r="D44" i="26"/>
  <c r="B46" i="25"/>
  <c r="M44" i="26"/>
  <c r="J46" i="28"/>
  <c r="C44" i="25"/>
  <c r="B45" i="26"/>
  <c r="M48" i="24" l="1"/>
  <c r="I48" i="26"/>
  <c r="K47" i="25"/>
  <c r="K47" i="24"/>
  <c r="J46" i="26"/>
  <c r="N46" i="24"/>
  <c r="B50" i="23"/>
  <c r="N47" i="23"/>
  <c r="J47" i="25"/>
  <c r="C51" i="23"/>
  <c r="B49" i="24"/>
  <c r="B51" i="23"/>
  <c r="J49" i="23"/>
  <c r="J48" i="24"/>
  <c r="M48" i="23"/>
  <c r="J50" i="27"/>
  <c r="C50" i="27"/>
  <c r="I49" i="25"/>
  <c r="K48" i="23"/>
  <c r="M47" i="24"/>
  <c r="K46" i="26"/>
  <c r="I49" i="24"/>
  <c r="M45" i="26"/>
  <c r="B47" i="25"/>
  <c r="M46" i="25"/>
  <c r="N44" i="26"/>
  <c r="C45" i="25"/>
  <c r="J47" i="28"/>
  <c r="C45" i="26"/>
  <c r="N45" i="25"/>
  <c r="D45" i="26"/>
  <c r="N46" i="25"/>
  <c r="B46" i="26"/>
  <c r="J49" i="25" l="1"/>
  <c r="N48" i="24"/>
  <c r="I50" i="25"/>
  <c r="J50" i="23"/>
  <c r="N48" i="23"/>
  <c r="C51" i="28"/>
  <c r="N49" i="23"/>
  <c r="K49" i="23"/>
  <c r="B50" i="24"/>
  <c r="I50" i="24"/>
  <c r="C50" i="28"/>
  <c r="K47" i="26"/>
  <c r="M49" i="23"/>
  <c r="C51" i="27"/>
  <c r="J51" i="27"/>
  <c r="K48" i="25"/>
  <c r="I49" i="26"/>
  <c r="J49" i="24"/>
  <c r="N47" i="24"/>
  <c r="B51" i="24"/>
  <c r="K48" i="24"/>
  <c r="J47" i="26"/>
  <c r="C52" i="23"/>
  <c r="J48" i="25"/>
  <c r="M46" i="26"/>
  <c r="C46" i="25"/>
  <c r="C46" i="26"/>
  <c r="D46" i="26"/>
  <c r="B48" i="25"/>
  <c r="M47" i="25"/>
  <c r="N45" i="26"/>
  <c r="J48" i="28"/>
  <c r="B47" i="26"/>
  <c r="I51" i="23" l="1"/>
  <c r="J50" i="25"/>
  <c r="J48" i="26"/>
  <c r="J49" i="26"/>
  <c r="K48" i="26"/>
  <c r="M50" i="23"/>
  <c r="I50" i="26"/>
  <c r="J53" i="27"/>
  <c r="C53" i="27"/>
  <c r="J51" i="23"/>
  <c r="M51" i="23"/>
  <c r="M49" i="24"/>
  <c r="I51" i="25"/>
  <c r="C53" i="23"/>
  <c r="I52" i="23"/>
  <c r="K49" i="25"/>
  <c r="C52" i="27"/>
  <c r="J52" i="27"/>
  <c r="B52" i="23"/>
  <c r="K50" i="23"/>
  <c r="K49" i="24"/>
  <c r="J50" i="24"/>
  <c r="N49" i="24"/>
  <c r="C52" i="28"/>
  <c r="N47" i="26"/>
  <c r="M48" i="25"/>
  <c r="B48" i="26"/>
  <c r="N47" i="25"/>
  <c r="C47" i="25"/>
  <c r="D47" i="26"/>
  <c r="N48" i="25"/>
  <c r="M47" i="26"/>
  <c r="C47" i="26"/>
  <c r="J49" i="28"/>
  <c r="B49" i="25"/>
  <c r="N46" i="26"/>
  <c r="M51" i="24" l="1"/>
  <c r="N50" i="23"/>
  <c r="J51" i="24"/>
  <c r="I51" i="24"/>
  <c r="M50" i="24"/>
  <c r="C54" i="23"/>
  <c r="I53" i="23"/>
  <c r="I51" i="26"/>
  <c r="J51" i="25"/>
  <c r="K49" i="26"/>
  <c r="K50" i="24"/>
  <c r="K51" i="23"/>
  <c r="C53" i="28"/>
  <c r="B52" i="24"/>
  <c r="J50" i="26"/>
  <c r="I52" i="24"/>
  <c r="K50" i="25"/>
  <c r="N51" i="23"/>
  <c r="I52" i="25"/>
  <c r="B53" i="23"/>
  <c r="M48" i="26"/>
  <c r="B50" i="25"/>
  <c r="M49" i="25"/>
  <c r="J50" i="28"/>
  <c r="B49" i="26"/>
  <c r="C48" i="26"/>
  <c r="D48" i="26"/>
  <c r="C48" i="25"/>
  <c r="J51" i="28"/>
  <c r="I53" i="25" l="1"/>
  <c r="N50" i="24"/>
  <c r="B54" i="23"/>
  <c r="B53" i="24"/>
  <c r="K50" i="26"/>
  <c r="C55" i="23"/>
  <c r="M52" i="23"/>
  <c r="I53" i="24"/>
  <c r="I54" i="23"/>
  <c r="K51" i="25"/>
  <c r="I52" i="26"/>
  <c r="J55" i="27"/>
  <c r="C55" i="27"/>
  <c r="J51" i="26"/>
  <c r="N51" i="24"/>
  <c r="J52" i="23"/>
  <c r="K52" i="23"/>
  <c r="K51" i="24"/>
  <c r="C54" i="27"/>
  <c r="J54" i="27"/>
  <c r="B51" i="25"/>
  <c r="B50" i="26"/>
  <c r="M50" i="25"/>
  <c r="C49" i="26"/>
  <c r="D49" i="26"/>
  <c r="N49" i="25"/>
  <c r="C49" i="25"/>
  <c r="N48" i="26"/>
  <c r="M49" i="26"/>
  <c r="M52" i="24" l="1"/>
  <c r="K51" i="26"/>
  <c r="N52" i="23"/>
  <c r="B55" i="23"/>
  <c r="I54" i="24"/>
  <c r="C54" i="28"/>
  <c r="J52" i="25"/>
  <c r="C55" i="28"/>
  <c r="K52" i="24"/>
  <c r="I53" i="26"/>
  <c r="J53" i="23"/>
  <c r="M53" i="23"/>
  <c r="B54" i="24"/>
  <c r="J52" i="24"/>
  <c r="I54" i="25"/>
  <c r="K53" i="23"/>
  <c r="K52" i="25"/>
  <c r="N50" i="25"/>
  <c r="M51" i="25"/>
  <c r="M50" i="26"/>
  <c r="D50" i="26"/>
  <c r="B51" i="26"/>
  <c r="B52" i="25"/>
  <c r="C50" i="25"/>
  <c r="N49" i="26"/>
  <c r="J52" i="28"/>
  <c r="C50" i="26"/>
  <c r="K54" i="23" l="1"/>
  <c r="M54" i="23"/>
  <c r="J54" i="23"/>
  <c r="J52" i="26"/>
  <c r="M53" i="24"/>
  <c r="B55" i="24"/>
  <c r="N53" i="23"/>
  <c r="K53" i="25"/>
  <c r="I55" i="23"/>
  <c r="N52" i="24"/>
  <c r="J53" i="25"/>
  <c r="J53" i="24"/>
  <c r="K53" i="24"/>
  <c r="K52" i="26"/>
  <c r="C56" i="27"/>
  <c r="J56" i="27"/>
  <c r="I54" i="26"/>
  <c r="N50" i="26"/>
  <c r="C51" i="25"/>
  <c r="B52" i="26"/>
  <c r="N51" i="25"/>
  <c r="M51" i="26"/>
  <c r="N52" i="25"/>
  <c r="M52" i="25"/>
  <c r="B53" i="25"/>
  <c r="J53" i="28"/>
  <c r="C51" i="26"/>
  <c r="N51" i="26"/>
  <c r="D51" i="26"/>
  <c r="I56" i="23" l="1"/>
  <c r="J53" i="26"/>
  <c r="K55" i="23"/>
  <c r="C56" i="28"/>
  <c r="J54" i="25"/>
  <c r="J54" i="24"/>
  <c r="J55" i="23"/>
  <c r="N53" i="24"/>
  <c r="M54" i="24"/>
  <c r="K54" i="25"/>
  <c r="I55" i="25"/>
  <c r="N54" i="23"/>
  <c r="M55" i="23"/>
  <c r="K54" i="24"/>
  <c r="I55" i="24"/>
  <c r="K53" i="26"/>
  <c r="C57" i="27"/>
  <c r="J57" i="27"/>
  <c r="B53" i="26"/>
  <c r="M52" i="26"/>
  <c r="M53" i="25"/>
  <c r="J54" i="28"/>
  <c r="D52" i="26"/>
  <c r="B54" i="25"/>
  <c r="C52" i="25"/>
  <c r="J55" i="28"/>
  <c r="C52" i="26"/>
  <c r="K56" i="23" l="1"/>
  <c r="K55" i="25"/>
  <c r="M56" i="23"/>
  <c r="K55" i="24"/>
  <c r="N55" i="23"/>
  <c r="I56" i="24"/>
  <c r="M55" i="24"/>
  <c r="J58" i="27"/>
  <c r="C58" i="27"/>
  <c r="J55" i="24"/>
  <c r="I55" i="26"/>
  <c r="K54" i="26"/>
  <c r="J54" i="26"/>
  <c r="C57" i="28"/>
  <c r="N54" i="24"/>
  <c r="I57" i="23"/>
  <c r="J55" i="25"/>
  <c r="I56" i="25"/>
  <c r="J56" i="23"/>
  <c r="N53" i="26"/>
  <c r="B55" i="25"/>
  <c r="N52" i="26"/>
  <c r="N54" i="25"/>
  <c r="B54" i="26"/>
  <c r="N53" i="25"/>
  <c r="M54" i="25"/>
  <c r="D53" i="26"/>
  <c r="C53" i="25"/>
  <c r="M53" i="26"/>
  <c r="C53" i="26"/>
  <c r="J59" i="27" l="1"/>
  <c r="C59" i="27"/>
  <c r="K57" i="23"/>
  <c r="J56" i="24"/>
  <c r="K56" i="25"/>
  <c r="I56" i="26"/>
  <c r="K56" i="24"/>
  <c r="I58" i="23"/>
  <c r="I57" i="24"/>
  <c r="M56" i="24"/>
  <c r="M57" i="23"/>
  <c r="N56" i="23"/>
  <c r="N55" i="24"/>
  <c r="I57" i="25"/>
  <c r="C58" i="28"/>
  <c r="J55" i="26"/>
  <c r="K55" i="26"/>
  <c r="J56" i="25"/>
  <c r="J57" i="23"/>
  <c r="J57" i="28"/>
  <c r="M54" i="26"/>
  <c r="D54" i="26"/>
  <c r="J56" i="28"/>
  <c r="M55" i="25"/>
  <c r="C54" i="25"/>
  <c r="C54" i="26"/>
  <c r="B55" i="26"/>
  <c r="B56" i="25"/>
  <c r="J56" i="26" l="1"/>
  <c r="I59" i="23"/>
  <c r="M57" i="24"/>
  <c r="C59" i="28"/>
  <c r="K58" i="23"/>
  <c r="K56" i="26"/>
  <c r="N57" i="23"/>
  <c r="K57" i="25"/>
  <c r="M58" i="23"/>
  <c r="K57" i="24"/>
  <c r="N56" i="24"/>
  <c r="I58" i="24"/>
  <c r="J57" i="25"/>
  <c r="I58" i="25"/>
  <c r="J60" i="27"/>
  <c r="C60" i="27"/>
  <c r="J58" i="23"/>
  <c r="J57" i="24"/>
  <c r="I57" i="26"/>
  <c r="N54" i="26"/>
  <c r="M55" i="26"/>
  <c r="M56" i="25"/>
  <c r="D55" i="26"/>
  <c r="N55" i="25"/>
  <c r="B57" i="25"/>
  <c r="J58" i="28"/>
  <c r="C55" i="26"/>
  <c r="C55" i="25"/>
  <c r="B56" i="26"/>
  <c r="M59" i="23" l="1"/>
  <c r="I60" i="23"/>
  <c r="N57" i="24"/>
  <c r="J57" i="26"/>
  <c r="J58" i="25"/>
  <c r="C60" i="28"/>
  <c r="J59" i="23"/>
  <c r="I58" i="26"/>
  <c r="I59" i="25"/>
  <c r="C61" i="27"/>
  <c r="J61" i="27"/>
  <c r="K58" i="24"/>
  <c r="J58" i="24"/>
  <c r="K58" i="25"/>
  <c r="M58" i="24"/>
  <c r="I59" i="24"/>
  <c r="K57" i="26"/>
  <c r="N58" i="23"/>
  <c r="M57" i="25"/>
  <c r="M56" i="26"/>
  <c r="D56" i="26"/>
  <c r="C56" i="25"/>
  <c r="J59" i="28"/>
  <c r="N56" i="25"/>
  <c r="C56" i="26"/>
  <c r="B58" i="25"/>
  <c r="B57" i="26"/>
  <c r="N55" i="26"/>
  <c r="I59" i="26" l="1"/>
  <c r="K59" i="23"/>
  <c r="I60" i="25"/>
  <c r="K58" i="26"/>
  <c r="M59" i="24"/>
  <c r="J60" i="23"/>
  <c r="K60" i="23"/>
  <c r="J59" i="24"/>
  <c r="C61" i="28"/>
  <c r="J62" i="27"/>
  <c r="C62" i="27"/>
  <c r="J59" i="25"/>
  <c r="I60" i="24"/>
  <c r="I61" i="23"/>
  <c r="N58" i="24"/>
  <c r="J58" i="26"/>
  <c r="N57" i="26"/>
  <c r="N57" i="25"/>
  <c r="M58" i="25"/>
  <c r="B59" i="25"/>
  <c r="C57" i="26"/>
  <c r="B58" i="26"/>
  <c r="N56" i="26"/>
  <c r="D57" i="26"/>
  <c r="M57" i="26"/>
  <c r="C57" i="25"/>
  <c r="J63" i="27" l="1"/>
  <c r="C63" i="27"/>
  <c r="N59" i="24"/>
  <c r="C62" i="28"/>
  <c r="J60" i="24"/>
  <c r="K59" i="25"/>
  <c r="J60" i="25"/>
  <c r="K59" i="24"/>
  <c r="M60" i="23"/>
  <c r="I61" i="25"/>
  <c r="I62" i="23"/>
  <c r="K60" i="24"/>
  <c r="K60" i="25"/>
  <c r="M61" i="23"/>
  <c r="K61" i="23"/>
  <c r="I60" i="26"/>
  <c r="N59" i="23"/>
  <c r="J61" i="23"/>
  <c r="I61" i="24"/>
  <c r="J59" i="26"/>
  <c r="B59" i="26"/>
  <c r="M59" i="25"/>
  <c r="C58" i="25"/>
  <c r="B60" i="25"/>
  <c r="N58" i="25"/>
  <c r="D58" i="26"/>
  <c r="M58" i="26"/>
  <c r="C58" i="26"/>
  <c r="J61" i="28"/>
  <c r="J60" i="28"/>
  <c r="M61" i="24" l="1"/>
  <c r="N60" i="23"/>
  <c r="N60" i="24"/>
  <c r="I62" i="25"/>
  <c r="I61" i="26"/>
  <c r="K60" i="26"/>
  <c r="K61" i="25"/>
  <c r="N61" i="23"/>
  <c r="J61" i="25"/>
  <c r="J61" i="24"/>
  <c r="I62" i="24"/>
  <c r="M60" i="24"/>
  <c r="J60" i="26"/>
  <c r="K61" i="24"/>
  <c r="C63" i="28"/>
  <c r="M62" i="23"/>
  <c r="K59" i="26"/>
  <c r="J62" i="23"/>
  <c r="M59" i="26"/>
  <c r="B61" i="25"/>
  <c r="C59" i="26"/>
  <c r="N58" i="26"/>
  <c r="D59" i="26"/>
  <c r="B60" i="26"/>
  <c r="N60" i="25"/>
  <c r="N59" i="25"/>
  <c r="C59" i="25"/>
  <c r="M60" i="25"/>
  <c r="K61" i="26" l="1"/>
  <c r="J63" i="23"/>
  <c r="J62" i="24"/>
  <c r="J62" i="25"/>
  <c r="J61" i="26"/>
  <c r="I62" i="26"/>
  <c r="J64" i="27"/>
  <c r="C64" i="27"/>
  <c r="K63" i="23"/>
  <c r="N61" i="24"/>
  <c r="I63" i="23"/>
  <c r="K62" i="23"/>
  <c r="M63" i="23"/>
  <c r="I64" i="23"/>
  <c r="J65" i="27"/>
  <c r="C65" i="27"/>
  <c r="N62" i="23"/>
  <c r="C64" i="28"/>
  <c r="M62" i="24"/>
  <c r="M61" i="25"/>
  <c r="D60" i="26"/>
  <c r="B62" i="25"/>
  <c r="N59" i="26"/>
  <c r="B61" i="26"/>
  <c r="C60" i="26"/>
  <c r="J62" i="28"/>
  <c r="C60" i="25"/>
  <c r="M60" i="26"/>
  <c r="J63" i="28" l="1"/>
  <c r="C65" i="28"/>
  <c r="M63" i="24"/>
  <c r="K62" i="25"/>
  <c r="J63" i="24"/>
  <c r="J64" i="23"/>
  <c r="K63" i="24"/>
  <c r="N62" i="24"/>
  <c r="J63" i="25"/>
  <c r="I65" i="23"/>
  <c r="I64" i="24"/>
  <c r="I64" i="25"/>
  <c r="I63" i="25"/>
  <c r="C66" i="27"/>
  <c r="J66" i="27"/>
  <c r="K62" i="24"/>
  <c r="M64" i="23"/>
  <c r="I63" i="24"/>
  <c r="K63" i="25"/>
  <c r="J62" i="26"/>
  <c r="N63" i="23"/>
  <c r="M61" i="26"/>
  <c r="M62" i="25"/>
  <c r="C61" i="25"/>
  <c r="N60" i="26"/>
  <c r="B62" i="26"/>
  <c r="B63" i="25"/>
  <c r="C61" i="26"/>
  <c r="N61" i="25"/>
  <c r="D61" i="26"/>
  <c r="M64" i="24" l="1"/>
  <c r="J64" i="25"/>
  <c r="K62" i="26"/>
  <c r="J64" i="24"/>
  <c r="C66" i="28"/>
  <c r="I66" i="23"/>
  <c r="C67" i="27"/>
  <c r="J67" i="27"/>
  <c r="K63" i="26"/>
  <c r="I65" i="25"/>
  <c r="K64" i="23"/>
  <c r="J63" i="26"/>
  <c r="K65" i="23"/>
  <c r="N63" i="24"/>
  <c r="I63" i="26"/>
  <c r="I64" i="26"/>
  <c r="J65" i="23"/>
  <c r="N64" i="23"/>
  <c r="I65" i="24"/>
  <c r="M62" i="26"/>
  <c r="D62" i="26"/>
  <c r="C62" i="26"/>
  <c r="M63" i="25"/>
  <c r="C62" i="25"/>
  <c r="N62" i="25"/>
  <c r="N61" i="26"/>
  <c r="B63" i="26"/>
  <c r="N62" i="26"/>
  <c r="J64" i="28"/>
  <c r="B64" i="25"/>
  <c r="J65" i="24" l="1"/>
  <c r="K64" i="24"/>
  <c r="I66" i="25"/>
  <c r="K64" i="25"/>
  <c r="I67" i="23"/>
  <c r="J65" i="25"/>
  <c r="M65" i="23"/>
  <c r="I65" i="26"/>
  <c r="J66" i="23"/>
  <c r="K65" i="25"/>
  <c r="K65" i="24"/>
  <c r="C67" i="28"/>
  <c r="I66" i="24"/>
  <c r="J64" i="26"/>
  <c r="M66" i="23"/>
  <c r="C68" i="27"/>
  <c r="J68" i="27"/>
  <c r="B65" i="25"/>
  <c r="N63" i="25"/>
  <c r="M64" i="25"/>
  <c r="C63" i="26"/>
  <c r="M63" i="26"/>
  <c r="D63" i="26"/>
  <c r="B64" i="26"/>
  <c r="N63" i="26"/>
  <c r="J66" i="28"/>
  <c r="C63" i="25"/>
  <c r="J65" i="28"/>
  <c r="J66" i="25" l="1"/>
  <c r="J67" i="23"/>
  <c r="N64" i="24"/>
  <c r="M66" i="24"/>
  <c r="K64" i="26"/>
  <c r="N65" i="23"/>
  <c r="M65" i="24"/>
  <c r="J66" i="24"/>
  <c r="J65" i="26"/>
  <c r="N66" i="23"/>
  <c r="K65" i="26"/>
  <c r="I68" i="23"/>
  <c r="I67" i="24"/>
  <c r="K66" i="23"/>
  <c r="I66" i="26"/>
  <c r="K67" i="23"/>
  <c r="I67" i="25"/>
  <c r="M67" i="23"/>
  <c r="D64" i="26"/>
  <c r="B66" i="25"/>
  <c r="B65" i="26"/>
  <c r="M64" i="26"/>
  <c r="N64" i="26"/>
  <c r="M65" i="25"/>
  <c r="C64" i="26"/>
  <c r="J67" i="28"/>
  <c r="N64" i="25"/>
  <c r="N65" i="25"/>
  <c r="C64" i="25"/>
  <c r="C69" i="28" l="1"/>
  <c r="J66" i="26"/>
  <c r="N67" i="23"/>
  <c r="J67" i="24"/>
  <c r="C68" i="28"/>
  <c r="C70" i="27"/>
  <c r="J70" i="27"/>
  <c r="J67" i="25"/>
  <c r="N65" i="24"/>
  <c r="K66" i="25"/>
  <c r="K67" i="24"/>
  <c r="I67" i="26"/>
  <c r="I68" i="25"/>
  <c r="M67" i="24"/>
  <c r="J68" i="23"/>
  <c r="N66" i="24"/>
  <c r="K68" i="23"/>
  <c r="I69" i="23"/>
  <c r="K67" i="25"/>
  <c r="M68" i="23"/>
  <c r="K66" i="24"/>
  <c r="I68" i="24"/>
  <c r="C69" i="27"/>
  <c r="J69" i="27"/>
  <c r="D65" i="26"/>
  <c r="J68" i="28"/>
  <c r="M65" i="26"/>
  <c r="B66" i="26"/>
  <c r="B67" i="25"/>
  <c r="M66" i="25"/>
  <c r="C65" i="25"/>
  <c r="C65" i="26"/>
  <c r="I70" i="23" l="1"/>
  <c r="I69" i="24"/>
  <c r="J71" i="27"/>
  <c r="C71" i="27"/>
  <c r="N68" i="23"/>
  <c r="I69" i="25"/>
  <c r="M68" i="24"/>
  <c r="K69" i="23"/>
  <c r="M69" i="23"/>
  <c r="N67" i="24"/>
  <c r="K68" i="25"/>
  <c r="I68" i="26"/>
  <c r="K68" i="24"/>
  <c r="C70" i="28"/>
  <c r="J67" i="26"/>
  <c r="J68" i="25"/>
  <c r="J68" i="24"/>
  <c r="K66" i="26"/>
  <c r="J69" i="23"/>
  <c r="K67" i="26"/>
  <c r="M66" i="26"/>
  <c r="N65" i="26"/>
  <c r="B67" i="26"/>
  <c r="M67" i="25"/>
  <c r="D66" i="26"/>
  <c r="B68" i="25"/>
  <c r="N66" i="25"/>
  <c r="C66" i="25"/>
  <c r="C66" i="26"/>
  <c r="N69" i="23" l="1"/>
  <c r="K70" i="23"/>
  <c r="J70" i="23"/>
  <c r="K69" i="24"/>
  <c r="C72" i="27"/>
  <c r="J72" i="27"/>
  <c r="K69" i="25"/>
  <c r="M70" i="23"/>
  <c r="K68" i="26"/>
  <c r="N68" i="24"/>
  <c r="M69" i="24"/>
  <c r="C71" i="28"/>
  <c r="I71" i="23"/>
  <c r="I70" i="24"/>
  <c r="J68" i="26"/>
  <c r="J69" i="25"/>
  <c r="I70" i="25"/>
  <c r="J69" i="24"/>
  <c r="I69" i="26"/>
  <c r="J69" i="28"/>
  <c r="M67" i="26"/>
  <c r="J70" i="28"/>
  <c r="M68" i="25"/>
  <c r="C67" i="26"/>
  <c r="B69" i="25"/>
  <c r="B68" i="26"/>
  <c r="D67" i="26"/>
  <c r="C67" i="25"/>
  <c r="N66" i="26"/>
  <c r="N67" i="25"/>
  <c r="J70" i="25" l="1"/>
  <c r="K70" i="24"/>
  <c r="M70" i="24"/>
  <c r="I70" i="26"/>
  <c r="K70" i="25"/>
  <c r="K69" i="26"/>
  <c r="J73" i="27"/>
  <c r="C73" i="27"/>
  <c r="N70" i="23"/>
  <c r="J69" i="26"/>
  <c r="J71" i="23"/>
  <c r="C72" i="28"/>
  <c r="K71" i="23"/>
  <c r="I72" i="23"/>
  <c r="N69" i="24"/>
  <c r="M71" i="23"/>
  <c r="I71" i="24"/>
  <c r="I71" i="25"/>
  <c r="J70" i="24"/>
  <c r="N67" i="26"/>
  <c r="N68" i="25"/>
  <c r="M69" i="25"/>
  <c r="B70" i="25"/>
  <c r="D68" i="26"/>
  <c r="C68" i="26"/>
  <c r="N68" i="26"/>
  <c r="B69" i="26"/>
  <c r="C68" i="25"/>
  <c r="M68" i="26"/>
  <c r="I71" i="26" l="1"/>
  <c r="I72" i="24"/>
  <c r="I72" i="25"/>
  <c r="N70" i="24"/>
  <c r="K70" i="26"/>
  <c r="K72" i="23"/>
  <c r="J72" i="23"/>
  <c r="J71" i="24"/>
  <c r="J74" i="27"/>
  <c r="C74" i="27"/>
  <c r="M72" i="23"/>
  <c r="M71" i="24"/>
  <c r="N71" i="23"/>
  <c r="J70" i="26"/>
  <c r="C73" i="28"/>
  <c r="K71" i="25"/>
  <c r="I73" i="23"/>
  <c r="J71" i="25"/>
  <c r="K71" i="24"/>
  <c r="J71" i="28"/>
  <c r="J72" i="28"/>
  <c r="M70" i="25"/>
  <c r="C69" i="26"/>
  <c r="D69" i="26"/>
  <c r="N69" i="25"/>
  <c r="C69" i="25"/>
  <c r="B70" i="26"/>
  <c r="M69" i="26"/>
  <c r="B71" i="25"/>
  <c r="N71" i="24" l="1"/>
  <c r="M73" i="23"/>
  <c r="J73" i="23"/>
  <c r="K71" i="26"/>
  <c r="N72" i="23"/>
  <c r="I72" i="26"/>
  <c r="I74" i="23"/>
  <c r="I73" i="25"/>
  <c r="J71" i="26"/>
  <c r="C74" i="28"/>
  <c r="K73" i="23"/>
  <c r="J72" i="25"/>
  <c r="I73" i="24"/>
  <c r="J75" i="27"/>
  <c r="C75" i="27"/>
  <c r="K72" i="24"/>
  <c r="J72" i="24"/>
  <c r="M72" i="24"/>
  <c r="K72" i="25"/>
  <c r="N69" i="26"/>
  <c r="J73" i="28"/>
  <c r="N70" i="25"/>
  <c r="M70" i="26"/>
  <c r="M71" i="25"/>
  <c r="D70" i="26"/>
  <c r="C70" i="25"/>
  <c r="N70" i="26"/>
  <c r="C70" i="26"/>
  <c r="B72" i="25"/>
  <c r="B71" i="26"/>
  <c r="K72" i="26" l="1"/>
  <c r="N72" i="24"/>
  <c r="J76" i="27"/>
  <c r="C76" i="27"/>
  <c r="J73" i="24"/>
  <c r="I74" i="24"/>
  <c r="I73" i="26"/>
  <c r="M73" i="24"/>
  <c r="K73" i="24"/>
  <c r="I74" i="25"/>
  <c r="J72" i="26"/>
  <c r="N73" i="23"/>
  <c r="I75" i="23"/>
  <c r="K73" i="25"/>
  <c r="I74" i="26"/>
  <c r="M74" i="23"/>
  <c r="J74" i="23"/>
  <c r="J73" i="25"/>
  <c r="C75" i="28"/>
  <c r="M72" i="25"/>
  <c r="B73" i="25"/>
  <c r="C71" i="25"/>
  <c r="B72" i="26"/>
  <c r="J74" i="28"/>
  <c r="C71" i="26"/>
  <c r="N71" i="26"/>
  <c r="D71" i="26"/>
  <c r="M71" i="26"/>
  <c r="N71" i="25"/>
  <c r="J74" i="25" l="1"/>
  <c r="I76" i="23"/>
  <c r="K74" i="23"/>
  <c r="C76" i="28"/>
  <c r="J75" i="23"/>
  <c r="K73" i="26"/>
  <c r="M74" i="24"/>
  <c r="I75" i="24"/>
  <c r="N73" i="24"/>
  <c r="K75" i="23"/>
  <c r="J77" i="27"/>
  <c r="C77" i="27"/>
  <c r="J73" i="26"/>
  <c r="J74" i="24"/>
  <c r="I75" i="25"/>
  <c r="B73" i="26"/>
  <c r="M73" i="25"/>
  <c r="C72" i="26"/>
  <c r="J75" i="28"/>
  <c r="C72" i="25"/>
  <c r="M72" i="26"/>
  <c r="B74" i="25"/>
  <c r="D72" i="26"/>
  <c r="N72" i="25"/>
  <c r="I77" i="23" l="1"/>
  <c r="J75" i="25"/>
  <c r="K75" i="24"/>
  <c r="J76" i="23"/>
  <c r="M76" i="23"/>
  <c r="J74" i="26"/>
  <c r="N75" i="23"/>
  <c r="M75" i="24"/>
  <c r="I76" i="24"/>
  <c r="I75" i="26"/>
  <c r="I76" i="25"/>
  <c r="N74" i="23"/>
  <c r="K74" i="25"/>
  <c r="N74" i="24"/>
  <c r="K74" i="24"/>
  <c r="J78" i="27"/>
  <c r="C78" i="27"/>
  <c r="C77" i="28"/>
  <c r="K75" i="25"/>
  <c r="J75" i="24"/>
  <c r="M75" i="23"/>
  <c r="C73" i="25"/>
  <c r="D73" i="26"/>
  <c r="M73" i="26"/>
  <c r="N73" i="25"/>
  <c r="B75" i="25"/>
  <c r="B74" i="26"/>
  <c r="M74" i="25"/>
  <c r="N72" i="26"/>
  <c r="C73" i="26"/>
  <c r="J77" i="28" l="1"/>
  <c r="I77" i="25"/>
  <c r="I78" i="23"/>
  <c r="K77" i="23"/>
  <c r="C78" i="28"/>
  <c r="J76" i="25"/>
  <c r="J75" i="26"/>
  <c r="K75" i="26"/>
  <c r="K76" i="23"/>
  <c r="I76" i="26"/>
  <c r="J77" i="23"/>
  <c r="N75" i="24"/>
  <c r="J76" i="24"/>
  <c r="K74" i="26"/>
  <c r="I77" i="24"/>
  <c r="J79" i="27"/>
  <c r="C79" i="27"/>
  <c r="M76" i="24"/>
  <c r="B76" i="25"/>
  <c r="B75" i="26"/>
  <c r="D74" i="26"/>
  <c r="J76" i="28"/>
  <c r="C74" i="26"/>
  <c r="N74" i="25"/>
  <c r="M75" i="25"/>
  <c r="M74" i="26"/>
  <c r="C74" i="25"/>
  <c r="N73" i="26"/>
  <c r="I78" i="24" l="1"/>
  <c r="K77" i="25"/>
  <c r="N76" i="23"/>
  <c r="J77" i="25"/>
  <c r="J76" i="26"/>
  <c r="M77" i="23"/>
  <c r="K77" i="24"/>
  <c r="I78" i="25"/>
  <c r="J77" i="24"/>
  <c r="K76" i="25"/>
  <c r="M78" i="23"/>
  <c r="I77" i="26"/>
  <c r="C79" i="28"/>
  <c r="J78" i="23"/>
  <c r="K76" i="24"/>
  <c r="K78" i="23"/>
  <c r="D75" i="26"/>
  <c r="B77" i="25"/>
  <c r="N74" i="26"/>
  <c r="C75" i="25"/>
  <c r="M75" i="26"/>
  <c r="N75" i="25"/>
  <c r="B78" i="25"/>
  <c r="B76" i="26"/>
  <c r="M76" i="25"/>
  <c r="C75" i="26"/>
  <c r="I78" i="26" l="1"/>
  <c r="K76" i="26"/>
  <c r="J80" i="27"/>
  <c r="C80" i="27"/>
  <c r="N76" i="24"/>
  <c r="K78" i="24"/>
  <c r="K77" i="26"/>
  <c r="M77" i="24"/>
  <c r="N78" i="23"/>
  <c r="N77" i="23"/>
  <c r="J77" i="26"/>
  <c r="M78" i="24"/>
  <c r="J78" i="24"/>
  <c r="K78" i="25"/>
  <c r="J78" i="25"/>
  <c r="J79" i="28"/>
  <c r="M77" i="25"/>
  <c r="D76" i="26"/>
  <c r="C76" i="25"/>
  <c r="C76" i="26"/>
  <c r="N75" i="26"/>
  <c r="M76" i="26"/>
  <c r="J78" i="28"/>
  <c r="B77" i="26"/>
  <c r="N76" i="25"/>
  <c r="B78" i="26"/>
  <c r="J81" i="27" l="1"/>
  <c r="C81" i="27"/>
  <c r="C80" i="28"/>
  <c r="N78" i="24"/>
  <c r="C82" i="27"/>
  <c r="J82" i="27"/>
  <c r="J78" i="26"/>
  <c r="C81" i="28"/>
  <c r="K78" i="26"/>
  <c r="N77" i="24"/>
  <c r="C78" i="26"/>
  <c r="M77" i="26"/>
  <c r="D77" i="26"/>
  <c r="M78" i="25"/>
  <c r="C78" i="25"/>
  <c r="N77" i="25"/>
  <c r="C77" i="25"/>
  <c r="N76" i="26"/>
  <c r="C77" i="26"/>
  <c r="D78" i="26"/>
  <c r="C82" i="28" l="1"/>
  <c r="J80" i="28"/>
  <c r="N77" i="26"/>
  <c r="M78" i="26"/>
  <c r="N78" i="25"/>
  <c r="N78" i="26" l="1"/>
  <c r="J81" i="28"/>
  <c r="J82" i="28" l="1"/>
  <c r="F3" i="24" l="1"/>
  <c r="F3" i="26" l="1"/>
  <c r="H3" i="24"/>
  <c r="H3" i="26" l="1"/>
  <c r="B7" i="28"/>
  <c r="O3" i="24"/>
  <c r="D7" i="28" l="1"/>
  <c r="F4" i="24"/>
  <c r="O3" i="26"/>
  <c r="I7" i="28"/>
  <c r="D29" i="23" l="1"/>
  <c r="D12" i="23"/>
  <c r="D28" i="23"/>
  <c r="D36" i="23"/>
  <c r="D21" i="23"/>
  <c r="D63" i="23"/>
  <c r="D13" i="23"/>
  <c r="D40" i="23"/>
  <c r="D41" i="23"/>
  <c r="D62" i="23"/>
  <c r="D65" i="23"/>
  <c r="D6" i="23"/>
  <c r="D22" i="23"/>
  <c r="D58" i="23"/>
  <c r="D74" i="23"/>
  <c r="D57" i="23"/>
  <c r="D4" i="23"/>
  <c r="D44" i="23"/>
  <c r="D37" i="23"/>
  <c r="D45" i="23"/>
  <c r="D16" i="23"/>
  <c r="D32" i="23"/>
  <c r="D73" i="23"/>
  <c r="D26" i="23"/>
  <c r="D20" i="23"/>
  <c r="D24" i="23"/>
  <c r="D64" i="23"/>
  <c r="D52" i="23"/>
  <c r="D53" i="23"/>
  <c r="D67" i="23"/>
  <c r="D31" i="23"/>
  <c r="D47" i="23"/>
  <c r="D54" i="23"/>
  <c r="D66" i="23"/>
  <c r="D69" i="23"/>
  <c r="D72" i="23"/>
  <c r="D14" i="23"/>
  <c r="D15" i="23"/>
  <c r="D48" i="23"/>
  <c r="K7" i="28"/>
  <c r="E7" i="28"/>
  <c r="H4" i="24"/>
  <c r="F4" i="26"/>
  <c r="D34" i="23" l="1"/>
  <c r="D56" i="23"/>
  <c r="D38" i="23"/>
  <c r="D43" i="23"/>
  <c r="D68" i="23"/>
  <c r="D60" i="23"/>
  <c r="D51" i="23"/>
  <c r="D75" i="23"/>
  <c r="D55" i="23"/>
  <c r="D3" i="23"/>
  <c r="D18" i="23"/>
  <c r="D59" i="23"/>
  <c r="D50" i="23"/>
  <c r="D76" i="23"/>
  <c r="D23" i="23"/>
  <c r="D5" i="23"/>
  <c r="D78" i="23"/>
  <c r="D7" i="23"/>
  <c r="D27" i="23"/>
  <c r="D19" i="23"/>
  <c r="D77" i="23"/>
  <c r="D49" i="23"/>
  <c r="D30" i="23"/>
  <c r="D42" i="23"/>
  <c r="D35" i="23"/>
  <c r="D33" i="23"/>
  <c r="D17" i="23"/>
  <c r="D8" i="23"/>
  <c r="D71" i="23"/>
  <c r="D46" i="23"/>
  <c r="D11" i="23"/>
  <c r="D9" i="23"/>
  <c r="D70" i="23"/>
  <c r="D39" i="23"/>
  <c r="D25" i="23"/>
  <c r="D10" i="23"/>
  <c r="D61" i="23"/>
  <c r="D64" i="25"/>
  <c r="D42" i="25"/>
  <c r="D60" i="25"/>
  <c r="D58" i="25"/>
  <c r="D29" i="25"/>
  <c r="D5" i="25"/>
  <c r="D31" i="25"/>
  <c r="D32" i="25"/>
  <c r="D37" i="25"/>
  <c r="D57" i="25"/>
  <c r="D54" i="25"/>
  <c r="D68" i="25"/>
  <c r="D30" i="25"/>
  <c r="D40" i="25"/>
  <c r="D67" i="25"/>
  <c r="D20" i="25"/>
  <c r="D48" i="25"/>
  <c r="D69" i="25"/>
  <c r="B8" i="28"/>
  <c r="D61" i="25"/>
  <c r="D65" i="25"/>
  <c r="D22" i="25"/>
  <c r="D13" i="25"/>
  <c r="D28" i="25"/>
  <c r="D15" i="25"/>
  <c r="O4" i="24"/>
  <c r="D16" i="25"/>
  <c r="H4" i="26"/>
  <c r="D46" i="25"/>
  <c r="D44" i="25"/>
  <c r="D53" i="25"/>
  <c r="L7" i="28"/>
  <c r="D52" i="25"/>
  <c r="D24" i="25"/>
  <c r="D47" i="25"/>
  <c r="D41" i="25"/>
  <c r="D45" i="25"/>
  <c r="D66" i="25"/>
  <c r="D19" i="25"/>
  <c r="D62" i="25"/>
  <c r="D26" i="25"/>
  <c r="D72" i="25"/>
  <c r="D74" i="25"/>
  <c r="D63" i="25"/>
  <c r="D73" i="25"/>
  <c r="D59" i="25" l="1"/>
  <c r="D8" i="28"/>
  <c r="D34" i="25"/>
  <c r="O4" i="26"/>
  <c r="D14" i="25"/>
  <c r="D7" i="25"/>
  <c r="D25" i="25"/>
  <c r="D78" i="25"/>
  <c r="I8" i="28"/>
  <c r="D33" i="25"/>
  <c r="D8" i="25"/>
  <c r="D18" i="25"/>
  <c r="F3" i="23"/>
  <c r="D76" i="25"/>
  <c r="D56" i="25"/>
  <c r="D23" i="25"/>
  <c r="D11" i="25"/>
  <c r="D38" i="25"/>
  <c r="D9" i="25"/>
  <c r="D6" i="25"/>
  <c r="D35" i="25"/>
  <c r="D12" i="25"/>
  <c r="D21" i="25"/>
  <c r="F5" i="24"/>
  <c r="D4" i="25"/>
  <c r="D39" i="25"/>
  <c r="D10" i="25"/>
  <c r="D36" i="25"/>
  <c r="D71" i="25"/>
  <c r="D70" i="25"/>
  <c r="D49" i="25"/>
  <c r="D75" i="25"/>
  <c r="D55" i="25"/>
  <c r="D27" i="25"/>
  <c r="D51" i="25"/>
  <c r="D17" i="25"/>
  <c r="D3" i="25"/>
  <c r="D77" i="25"/>
  <c r="D43" i="25"/>
  <c r="D50" i="25"/>
  <c r="E8" i="28" l="1"/>
  <c r="H5" i="24"/>
  <c r="K8" i="28"/>
  <c r="F5" i="26"/>
  <c r="H3" i="23"/>
  <c r="F3" i="25"/>
  <c r="O5" i="24" l="1"/>
  <c r="B9" i="28"/>
  <c r="H3" i="25"/>
  <c r="B7" i="27"/>
  <c r="D7" i="27" s="1"/>
  <c r="E7" i="27" s="1"/>
  <c r="I7" i="27"/>
  <c r="K7" i="27" s="1"/>
  <c r="L7" i="27" s="1"/>
  <c r="O3" i="23"/>
  <c r="H5" i="26"/>
  <c r="L8" i="28"/>
  <c r="O5" i="26" l="1"/>
  <c r="F6" i="24"/>
  <c r="O3" i="25"/>
  <c r="F4" i="23"/>
  <c r="I9" i="28"/>
  <c r="D9" i="28"/>
  <c r="H6" i="24" l="1"/>
  <c r="F4" i="25"/>
  <c r="F6" i="26"/>
  <c r="K9" i="28"/>
  <c r="E9" i="28"/>
  <c r="L9" i="28" l="1"/>
  <c r="O6" i="24"/>
  <c r="B10" i="28"/>
  <c r="H6" i="26"/>
  <c r="D10" i="28" l="1"/>
  <c r="F7" i="24"/>
  <c r="O6" i="26"/>
  <c r="I10" i="28"/>
  <c r="F7" i="26" l="1"/>
  <c r="K10" i="28"/>
  <c r="H7" i="24"/>
  <c r="E10" i="28"/>
  <c r="B11" i="28" l="1"/>
  <c r="O7" i="24"/>
  <c r="H7" i="26"/>
  <c r="L10" i="28"/>
  <c r="F8" i="24" l="1"/>
  <c r="O7" i="26"/>
  <c r="D11" i="28"/>
  <c r="I11" i="28"/>
  <c r="K11" i="28" l="1"/>
  <c r="H8" i="24"/>
  <c r="E11" i="28"/>
  <c r="F8" i="26"/>
  <c r="E4" i="23"/>
  <c r="H8" i="26" l="1"/>
  <c r="B12" i="28"/>
  <c r="H4" i="23"/>
  <c r="L11" i="28"/>
  <c r="H4" i="25"/>
  <c r="O8" i="24"/>
  <c r="E4" i="25"/>
  <c r="D12" i="28" l="1"/>
  <c r="I12" i="28"/>
  <c r="F9" i="24"/>
  <c r="O4" i="25"/>
  <c r="O8" i="26"/>
  <c r="O4" i="23"/>
  <c r="B8" i="27"/>
  <c r="D8" i="27" s="1"/>
  <c r="E8" i="27" s="1"/>
  <c r="I8" i="27"/>
  <c r="K8" i="27" s="1"/>
  <c r="L8" i="27" s="1"/>
  <c r="F9" i="26" l="1"/>
  <c r="F5" i="25"/>
  <c r="H9" i="24"/>
  <c r="E12" i="28"/>
  <c r="F5" i="23"/>
  <c r="K12" i="28"/>
  <c r="O9" i="24" l="1"/>
  <c r="B13" i="28"/>
  <c r="H9" i="26"/>
  <c r="L12" i="28"/>
  <c r="E5" i="23" l="1"/>
  <c r="D13" i="28"/>
  <c r="F10" i="24"/>
  <c r="I13" i="28"/>
  <c r="O9" i="26"/>
  <c r="H5" i="25" l="1"/>
  <c r="K13" i="28"/>
  <c r="H10" i="24"/>
  <c r="E13" i="28"/>
  <c r="F10" i="26"/>
  <c r="H5" i="23"/>
  <c r="E5" i="25"/>
  <c r="H10" i="26" l="1"/>
  <c r="O5" i="23"/>
  <c r="I9" i="27"/>
  <c r="K9" i="27" s="1"/>
  <c r="L9" i="27" s="1"/>
  <c r="B9" i="27"/>
  <c r="D9" i="27" s="1"/>
  <c r="E9" i="27" s="1"/>
  <c r="L13" i="28"/>
  <c r="O10" i="24"/>
  <c r="O5" i="25"/>
  <c r="B14" i="28"/>
  <c r="O10" i="26" l="1"/>
  <c r="F6" i="25"/>
  <c r="D14" i="28"/>
  <c r="F11" i="24"/>
  <c r="I14" i="28"/>
  <c r="F6" i="23"/>
  <c r="E14" i="28" l="1"/>
  <c r="H11" i="24"/>
  <c r="F11" i="26"/>
  <c r="K14" i="28"/>
  <c r="E6" i="25" l="1"/>
  <c r="O11" i="24"/>
  <c r="B15" i="28"/>
  <c r="H11" i="26"/>
  <c r="L14" i="28"/>
  <c r="I15" i="28" l="1"/>
  <c r="E6" i="23"/>
  <c r="D15" i="28"/>
  <c r="F12" i="24"/>
  <c r="H6" i="25"/>
  <c r="O11" i="26"/>
  <c r="H12" i="24" l="1"/>
  <c r="F12" i="26"/>
  <c r="K15" i="28"/>
  <c r="O6" i="23"/>
  <c r="O6" i="25"/>
  <c r="B10" i="27"/>
  <c r="D10" i="27" s="1"/>
  <c r="E10" i="27" s="1"/>
  <c r="I10" i="27"/>
  <c r="K10" i="27" s="1"/>
  <c r="L10" i="27" s="1"/>
  <c r="E15" i="28"/>
  <c r="H6" i="23"/>
  <c r="F7" i="23" l="1"/>
  <c r="H12" i="26"/>
  <c r="B16" i="28"/>
  <c r="O12" i="24"/>
  <c r="L15" i="28"/>
  <c r="F7" i="25"/>
  <c r="O12" i="26" l="1"/>
  <c r="D16" i="28"/>
  <c r="I16" i="28"/>
  <c r="F13" i="24"/>
  <c r="K16" i="28" l="1"/>
  <c r="F13" i="26"/>
  <c r="H13" i="24"/>
  <c r="E16" i="28"/>
  <c r="E7" i="25"/>
  <c r="O13" i="24" l="1"/>
  <c r="H13" i="26"/>
  <c r="B17" i="28"/>
  <c r="E7" i="23"/>
  <c r="H7" i="25"/>
  <c r="L16" i="28"/>
  <c r="O7" i="23" l="1"/>
  <c r="B11" i="27"/>
  <c r="D11" i="27" s="1"/>
  <c r="E11" i="27" s="1"/>
  <c r="I11" i="27"/>
  <c r="K11" i="27" s="1"/>
  <c r="L11" i="27" s="1"/>
  <c r="F14" i="24"/>
  <c r="I17" i="28"/>
  <c r="O13" i="26"/>
  <c r="O7" i="25"/>
  <c r="D17" i="28"/>
  <c r="H7" i="23"/>
  <c r="F14" i="26" l="1"/>
  <c r="E17" i="28"/>
  <c r="H14" i="24"/>
  <c r="K17" i="28"/>
  <c r="F8" i="25"/>
  <c r="F8" i="23"/>
  <c r="H14" i="26" l="1"/>
  <c r="B18" i="28"/>
  <c r="L17" i="28"/>
  <c r="O14" i="24"/>
  <c r="E8" i="25" l="1"/>
  <c r="F15" i="24"/>
  <c r="I18" i="28"/>
  <c r="D18" i="28"/>
  <c r="O14" i="26"/>
  <c r="E8" i="23" l="1"/>
  <c r="E18" i="28"/>
  <c r="H8" i="23"/>
  <c r="K18" i="28"/>
  <c r="H8" i="25"/>
  <c r="H15" i="24"/>
  <c r="F15" i="26"/>
  <c r="O15" i="24" l="1"/>
  <c r="L18" i="28"/>
  <c r="O8" i="23"/>
  <c r="B19" i="28"/>
  <c r="H15" i="26"/>
  <c r="O8" i="25"/>
  <c r="I12" i="27"/>
  <c r="K12" i="27" s="1"/>
  <c r="L12" i="27" s="1"/>
  <c r="B12" i="27"/>
  <c r="D12" i="27" s="1"/>
  <c r="E12" i="27" s="1"/>
  <c r="F16" i="24" l="1"/>
  <c r="D19" i="28"/>
  <c r="O15" i="26"/>
  <c r="I19" i="28"/>
  <c r="F9" i="23"/>
  <c r="F9" i="25"/>
  <c r="E19" i="28" l="1"/>
  <c r="H16" i="24"/>
  <c r="F16" i="26"/>
  <c r="K19" i="28"/>
  <c r="B20" i="28" l="1"/>
  <c r="O16" i="24"/>
  <c r="E9" i="25"/>
  <c r="E9" i="23"/>
  <c r="H16" i="26"/>
  <c r="L19" i="28"/>
  <c r="H9" i="25" l="1"/>
  <c r="I20" i="28"/>
  <c r="D20" i="28"/>
  <c r="F17" i="24"/>
  <c r="O16" i="26"/>
  <c r="H9" i="23"/>
  <c r="E20" i="28" l="1"/>
  <c r="B13" i="27"/>
  <c r="D13" i="27" s="1"/>
  <c r="E13" i="27" s="1"/>
  <c r="I13" i="27"/>
  <c r="K13" i="27" s="1"/>
  <c r="L13" i="27" s="1"/>
  <c r="F17" i="26"/>
  <c r="H17" i="24"/>
  <c r="O9" i="23"/>
  <c r="O9" i="25"/>
  <c r="K20" i="28"/>
  <c r="L20" i="28" l="1"/>
  <c r="O17" i="24"/>
  <c r="H17" i="26"/>
  <c r="F10" i="23"/>
  <c r="F10" i="25"/>
  <c r="B21" i="28"/>
  <c r="D21" i="28" l="1"/>
  <c r="F18" i="24"/>
  <c r="I21" i="28"/>
  <c r="O17" i="26"/>
  <c r="F18" i="26" l="1"/>
  <c r="K21" i="28"/>
  <c r="E10" i="25"/>
  <c r="E21" i="28"/>
  <c r="H18" i="24"/>
  <c r="H10" i="25" l="1"/>
  <c r="B22" i="28"/>
  <c r="L21" i="28"/>
  <c r="O18" i="24"/>
  <c r="H18" i="26"/>
  <c r="H10" i="23"/>
  <c r="E10" i="23"/>
  <c r="D22" i="28" l="1"/>
  <c r="O18" i="26"/>
  <c r="F19" i="24"/>
  <c r="O10" i="23"/>
  <c r="I14" i="27"/>
  <c r="K14" i="27" s="1"/>
  <c r="L14" i="27" s="1"/>
  <c r="B14" i="27"/>
  <c r="D14" i="27" s="1"/>
  <c r="E14" i="27" s="1"/>
  <c r="I22" i="28"/>
  <c r="O10" i="25"/>
  <c r="F11" i="25" l="1"/>
  <c r="K22" i="28"/>
  <c r="F19" i="26"/>
  <c r="H19" i="24"/>
  <c r="E22" i="28"/>
  <c r="F11" i="23"/>
  <c r="O19" i="24" l="1"/>
  <c r="B23" i="28"/>
  <c r="L22" i="28"/>
  <c r="H19" i="26"/>
  <c r="D23" i="28" l="1"/>
  <c r="F20" i="24"/>
  <c r="O19" i="26"/>
  <c r="I23" i="28"/>
  <c r="E11" i="23"/>
  <c r="F20" i="26" l="1"/>
  <c r="E23" i="28"/>
  <c r="E11" i="25"/>
  <c r="K23" i="28"/>
  <c r="H11" i="23"/>
  <c r="H20" i="24"/>
  <c r="B24" i="28" l="1"/>
  <c r="O11" i="25"/>
  <c r="H11" i="25"/>
  <c r="L23" i="28"/>
  <c r="O11" i="23"/>
  <c r="I15" i="27"/>
  <c r="K15" i="27" s="1"/>
  <c r="L15" i="27" s="1"/>
  <c r="B15" i="27"/>
  <c r="D15" i="27" s="1"/>
  <c r="E15" i="27" s="1"/>
  <c r="H20" i="26"/>
  <c r="O20" i="24"/>
  <c r="D24" i="28" l="1"/>
  <c r="I24" i="28"/>
  <c r="F12" i="25"/>
  <c r="O20" i="26"/>
  <c r="F21" i="24"/>
  <c r="F12" i="23"/>
  <c r="H21" i="24" l="1"/>
  <c r="K24" i="28"/>
  <c r="F21" i="26"/>
  <c r="E24" i="28"/>
  <c r="E12" i="25" l="1"/>
  <c r="L24" i="28"/>
  <c r="H21" i="26"/>
  <c r="E12" i="23"/>
  <c r="B25" i="28"/>
  <c r="O21" i="24"/>
  <c r="F22" i="24" l="1"/>
  <c r="D25" i="28"/>
  <c r="H12" i="25"/>
  <c r="I25" i="28"/>
  <c r="O21" i="26"/>
  <c r="H12" i="23"/>
  <c r="K25" i="28" l="1"/>
  <c r="O12" i="23"/>
  <c r="F22" i="26"/>
  <c r="E25" i="28"/>
  <c r="I16" i="27"/>
  <c r="K16" i="27" s="1"/>
  <c r="L16" i="27" s="1"/>
  <c r="B16" i="27"/>
  <c r="D16" i="27" s="1"/>
  <c r="E16" i="27" s="1"/>
  <c r="H22" i="24"/>
  <c r="O12" i="25"/>
  <c r="L25" i="28" l="1"/>
  <c r="F13" i="23"/>
  <c r="B26" i="28"/>
  <c r="H22" i="26"/>
  <c r="O22" i="24"/>
  <c r="F13" i="25"/>
  <c r="O22" i="26" l="1"/>
  <c r="I26" i="28"/>
  <c r="D26" i="28"/>
  <c r="F23" i="24"/>
  <c r="H23" i="24" l="1"/>
  <c r="K26" i="28"/>
  <c r="E13" i="23"/>
  <c r="F23" i="26"/>
  <c r="E26" i="28"/>
  <c r="O23" i="24" l="1"/>
  <c r="B27" i="28"/>
  <c r="E13" i="25"/>
  <c r="L26" i="28"/>
  <c r="H13" i="23"/>
  <c r="H23" i="26"/>
  <c r="O23" i="26" l="1"/>
  <c r="I17" i="27"/>
  <c r="K17" i="27" s="1"/>
  <c r="L17" i="27" s="1"/>
  <c r="B17" i="27"/>
  <c r="D17" i="27" s="1"/>
  <c r="E17" i="27" s="1"/>
  <c r="F24" i="24"/>
  <c r="H13" i="25"/>
  <c r="O13" i="23"/>
  <c r="D27" i="28"/>
  <c r="I27" i="28"/>
  <c r="F24" i="26" l="1"/>
  <c r="E27" i="28"/>
  <c r="F14" i="23"/>
  <c r="H24" i="24"/>
  <c r="O13" i="25"/>
  <c r="K27" i="28"/>
  <c r="H24" i="26" l="1"/>
  <c r="F14" i="25"/>
  <c r="B28" i="28"/>
  <c r="O24" i="24"/>
  <c r="L27" i="28"/>
  <c r="I28" i="28" l="1"/>
  <c r="F25" i="24"/>
  <c r="D28" i="28"/>
  <c r="E14" i="25"/>
  <c r="O24" i="26"/>
  <c r="K28" i="28" l="1"/>
  <c r="F25" i="26"/>
  <c r="H25" i="24"/>
  <c r="E28" i="28"/>
  <c r="E14" i="23"/>
  <c r="H14" i="25"/>
  <c r="O14" i="25" l="1"/>
  <c r="B29" i="28"/>
  <c r="L28" i="28"/>
  <c r="O25" i="24"/>
  <c r="H25" i="26"/>
  <c r="B18" i="27"/>
  <c r="D18" i="27" s="1"/>
  <c r="E18" i="27" s="1"/>
  <c r="I18" i="27"/>
  <c r="K18" i="27" s="1"/>
  <c r="L18" i="27" s="1"/>
  <c r="O14" i="23"/>
  <c r="H14" i="23"/>
  <c r="D29" i="28" l="1"/>
  <c r="F15" i="25"/>
  <c r="I29" i="28"/>
  <c r="F15" i="23"/>
  <c r="O25" i="26"/>
  <c r="F26" i="24"/>
  <c r="H26" i="24" l="1"/>
  <c r="F26" i="26"/>
  <c r="K29" i="28"/>
  <c r="E29" i="28"/>
  <c r="L29" i="28" l="1"/>
  <c r="B30" i="28"/>
  <c r="O26" i="24"/>
  <c r="E15" i="23"/>
  <c r="H26" i="26"/>
  <c r="E15" i="25" l="1"/>
  <c r="H15" i="25"/>
  <c r="F27" i="24"/>
  <c r="O26" i="26"/>
  <c r="H15" i="23"/>
  <c r="I30" i="28"/>
  <c r="D30" i="28"/>
  <c r="I19" i="27" l="1"/>
  <c r="K19" i="27" s="1"/>
  <c r="L19" i="27" s="1"/>
  <c r="B19" i="27"/>
  <c r="D19" i="27" s="1"/>
  <c r="E19" i="27" s="1"/>
  <c r="E30" i="28"/>
  <c r="O15" i="25"/>
  <c r="K30" i="28"/>
  <c r="O15" i="23"/>
  <c r="H27" i="24"/>
  <c r="F27" i="26"/>
  <c r="B31" i="28" l="1"/>
  <c r="F16" i="23"/>
  <c r="O27" i="24"/>
  <c r="F16" i="25"/>
  <c r="L30" i="28"/>
  <c r="H27" i="26"/>
  <c r="F28" i="24" l="1"/>
  <c r="D31" i="28"/>
  <c r="O27" i="26"/>
  <c r="I31" i="28"/>
  <c r="F28" i="26" l="1"/>
  <c r="H28" i="24"/>
  <c r="E16" i="25"/>
  <c r="K31" i="28"/>
  <c r="E31" i="28"/>
  <c r="E16" i="23" l="1"/>
  <c r="H28" i="26"/>
  <c r="L31" i="28"/>
  <c r="H16" i="25"/>
  <c r="B32" i="28"/>
  <c r="O28" i="24"/>
  <c r="I32" i="28" l="1"/>
  <c r="D32" i="28"/>
  <c r="O16" i="25"/>
  <c r="O28" i="26"/>
  <c r="O16" i="23"/>
  <c r="I20" i="27"/>
  <c r="K20" i="27" s="1"/>
  <c r="L20" i="27" s="1"/>
  <c r="B20" i="27"/>
  <c r="D20" i="27" s="1"/>
  <c r="E20" i="27" s="1"/>
  <c r="H16" i="23"/>
  <c r="F29" i="24"/>
  <c r="H29" i="24" l="1"/>
  <c r="E32" i="28"/>
  <c r="F17" i="25"/>
  <c r="K32" i="28"/>
  <c r="F29" i="26"/>
  <c r="F17" i="23"/>
  <c r="L32" i="28" l="1"/>
  <c r="H29" i="26"/>
  <c r="O29" i="24"/>
  <c r="B33" i="28"/>
  <c r="E17" i="23" l="1"/>
  <c r="D33" i="28"/>
  <c r="I33" i="28"/>
  <c r="F30" i="24"/>
  <c r="E17" i="25"/>
  <c r="O29" i="26"/>
  <c r="E33" i="28" l="1"/>
  <c r="F30" i="26"/>
  <c r="H17" i="23"/>
  <c r="H30" i="24"/>
  <c r="K33" i="28"/>
  <c r="H17" i="25"/>
  <c r="L33" i="28" l="1"/>
  <c r="I21" i="27"/>
  <c r="K21" i="27" s="1"/>
  <c r="L21" i="27" s="1"/>
  <c r="B21" i="27"/>
  <c r="D21" i="27" s="1"/>
  <c r="E21" i="27" s="1"/>
  <c r="O17" i="25"/>
  <c r="O30" i="24"/>
  <c r="B34" i="28"/>
  <c r="O17" i="23"/>
  <c r="H30" i="26"/>
  <c r="F18" i="25" l="1"/>
  <c r="F18" i="23"/>
  <c r="I34" i="28"/>
  <c r="O30" i="26"/>
  <c r="F31" i="24"/>
  <c r="D34" i="28"/>
  <c r="K34" i="28" l="1"/>
  <c r="H31" i="24"/>
  <c r="E34" i="28"/>
  <c r="F31" i="26"/>
  <c r="H31" i="26" l="1"/>
  <c r="B35" i="28"/>
  <c r="E18" i="25"/>
  <c r="O31" i="24"/>
  <c r="L34" i="28"/>
  <c r="E18" i="23"/>
  <c r="H18" i="23" l="1"/>
  <c r="H18" i="25"/>
  <c r="I35" i="28"/>
  <c r="O31" i="26"/>
  <c r="F32" i="24"/>
  <c r="D35" i="28"/>
  <c r="O18" i="25" l="1"/>
  <c r="E35" i="28"/>
  <c r="H32" i="24"/>
  <c r="I22" i="27"/>
  <c r="K22" i="27" s="1"/>
  <c r="L22" i="27" s="1"/>
  <c r="B22" i="27"/>
  <c r="D22" i="27" s="1"/>
  <c r="E22" i="27" s="1"/>
  <c r="K35" i="28"/>
  <c r="F32" i="26"/>
  <c r="O18" i="23"/>
  <c r="F19" i="25" l="1"/>
  <c r="O32" i="24"/>
  <c r="H32" i="26"/>
  <c r="F19" i="23"/>
  <c r="B36" i="28"/>
  <c r="L35" i="28"/>
  <c r="I36" i="28" l="1"/>
  <c r="O32" i="26"/>
  <c r="F33" i="24"/>
  <c r="D36" i="28"/>
  <c r="H33" i="24" l="1"/>
  <c r="F33" i="26"/>
  <c r="E19" i="25"/>
  <c r="E19" i="23"/>
  <c r="K36" i="28"/>
  <c r="E36" i="28"/>
  <c r="B37" i="28" l="1"/>
  <c r="H19" i="25"/>
  <c r="H19" i="23"/>
  <c r="L36" i="28"/>
  <c r="O33" i="24"/>
  <c r="H33" i="26"/>
  <c r="B23" i="27" l="1"/>
  <c r="D23" i="27" s="1"/>
  <c r="E23" i="27" s="1"/>
  <c r="I23" i="27"/>
  <c r="K23" i="27" s="1"/>
  <c r="L23" i="27" s="1"/>
  <c r="I37" i="28"/>
  <c r="O19" i="23"/>
  <c r="F34" i="24"/>
  <c r="O19" i="25"/>
  <c r="O33" i="26"/>
  <c r="D37" i="28"/>
  <c r="H34" i="24" l="1"/>
  <c r="F20" i="23"/>
  <c r="K37" i="28"/>
  <c r="E37" i="28"/>
  <c r="F34" i="26"/>
  <c r="F20" i="25"/>
  <c r="B38" i="28" l="1"/>
  <c r="H34" i="26"/>
  <c r="O34" i="24"/>
  <c r="L37" i="28"/>
  <c r="I38" i="28" l="1"/>
  <c r="E20" i="25"/>
  <c r="O34" i="26"/>
  <c r="D38" i="28"/>
  <c r="F35" i="24"/>
  <c r="F35" i="26" l="1"/>
  <c r="E20" i="23"/>
  <c r="K38" i="28"/>
  <c r="E38" i="28"/>
  <c r="H20" i="25"/>
  <c r="H35" i="24"/>
  <c r="O20" i="23" l="1"/>
  <c r="L38" i="28"/>
  <c r="O35" i="24"/>
  <c r="O20" i="25"/>
  <c r="H35" i="26"/>
  <c r="B39" i="28"/>
  <c r="I24" i="27"/>
  <c r="K24" i="27" s="1"/>
  <c r="L24" i="27" s="1"/>
  <c r="B24" i="27"/>
  <c r="D24" i="27" s="1"/>
  <c r="E24" i="27" s="1"/>
  <c r="H20" i="23"/>
  <c r="I39" i="28" l="1"/>
  <c r="D39" i="28"/>
  <c r="F21" i="23"/>
  <c r="F21" i="25"/>
  <c r="O35" i="26"/>
  <c r="F36" i="24"/>
  <c r="H36" i="24" l="1"/>
  <c r="K39" i="28"/>
  <c r="E39" i="28"/>
  <c r="F36" i="26"/>
  <c r="E21" i="25" l="1"/>
  <c r="L39" i="28"/>
  <c r="O36" i="24"/>
  <c r="B40" i="28"/>
  <c r="H36" i="26"/>
  <c r="D40" i="28" l="1"/>
  <c r="F37" i="24"/>
  <c r="I40" i="28"/>
  <c r="O36" i="26"/>
  <c r="E21" i="23"/>
  <c r="H21" i="25"/>
  <c r="O21" i="25" l="1"/>
  <c r="H37" i="24"/>
  <c r="F37" i="26"/>
  <c r="O21" i="23"/>
  <c r="E40" i="28"/>
  <c r="K40" i="28"/>
  <c r="B25" i="27"/>
  <c r="D25" i="27" s="1"/>
  <c r="E25" i="27" s="1"/>
  <c r="I25" i="27"/>
  <c r="K25" i="27" s="1"/>
  <c r="L25" i="27" s="1"/>
  <c r="H21" i="23"/>
  <c r="L40" i="28" l="1"/>
  <c r="B41" i="28"/>
  <c r="F22" i="23"/>
  <c r="H37" i="26"/>
  <c r="F22" i="25"/>
  <c r="O37" i="24"/>
  <c r="O37" i="26" l="1"/>
  <c r="I41" i="28"/>
  <c r="D41" i="28"/>
  <c r="F38" i="24"/>
  <c r="H38" i="24" l="1"/>
  <c r="E22" i="25"/>
  <c r="E41" i="28"/>
  <c r="F38" i="26"/>
  <c r="K41" i="28"/>
  <c r="L41" i="28" l="1"/>
  <c r="B42" i="28"/>
  <c r="O38" i="24"/>
  <c r="E22" i="23"/>
  <c r="H22" i="25"/>
  <c r="H38" i="26"/>
  <c r="H22" i="23" l="1"/>
  <c r="O22" i="25"/>
  <c r="I42" i="28"/>
  <c r="O38" i="26"/>
  <c r="F39" i="24"/>
  <c r="D42" i="28"/>
  <c r="O22" i="23" l="1"/>
  <c r="E42" i="28"/>
  <c r="B26" i="27"/>
  <c r="D26" i="27" s="1"/>
  <c r="E26" i="27" s="1"/>
  <c r="I26" i="27"/>
  <c r="K26" i="27" s="1"/>
  <c r="L26" i="27" s="1"/>
  <c r="F39" i="26"/>
  <c r="K42" i="28"/>
  <c r="F23" i="25"/>
  <c r="H39" i="24"/>
  <c r="H39" i="26" l="1"/>
  <c r="F23" i="23"/>
  <c r="B43" i="28"/>
  <c r="L42" i="28"/>
  <c r="O39" i="24"/>
  <c r="D43" i="28" l="1"/>
  <c r="F40" i="24"/>
  <c r="E23" i="25"/>
  <c r="I43" i="28"/>
  <c r="O39" i="26"/>
  <c r="F40" i="26" l="1"/>
  <c r="H23" i="25"/>
  <c r="H40" i="24"/>
  <c r="E23" i="23"/>
  <c r="E43" i="28"/>
  <c r="K43" i="28"/>
  <c r="B44" i="28" l="1"/>
  <c r="O23" i="25"/>
  <c r="O40" i="24"/>
  <c r="H40" i="26"/>
  <c r="H23" i="23"/>
  <c r="L43" i="28"/>
  <c r="I44" i="28" l="1"/>
  <c r="F41" i="24"/>
  <c r="F24" i="23"/>
  <c r="D44" i="28"/>
  <c r="F24" i="25"/>
  <c r="O23" i="23"/>
  <c r="O40" i="26"/>
  <c r="I27" i="27"/>
  <c r="K27" i="27" s="1"/>
  <c r="L27" i="27" s="1"/>
  <c r="B27" i="27"/>
  <c r="D27" i="27" s="1"/>
  <c r="E27" i="27" s="1"/>
  <c r="K44" i="28" l="1"/>
  <c r="E44" i="28"/>
  <c r="H41" i="24"/>
  <c r="F41" i="26"/>
  <c r="O41" i="24" l="1"/>
  <c r="H41" i="26"/>
  <c r="B45" i="28"/>
  <c r="L44" i="28"/>
  <c r="E24" i="23"/>
  <c r="E24" i="25"/>
  <c r="F42" i="24" l="1"/>
  <c r="I45" i="28"/>
  <c r="O41" i="26"/>
  <c r="H24" i="25"/>
  <c r="H24" i="23"/>
  <c r="D45" i="28"/>
  <c r="E45" i="28" l="1"/>
  <c r="B28" i="27"/>
  <c r="D28" i="27" s="1"/>
  <c r="E28" i="27" s="1"/>
  <c r="I28" i="27"/>
  <c r="K28" i="27" s="1"/>
  <c r="L28" i="27" s="1"/>
  <c r="O24" i="23"/>
  <c r="H42" i="24"/>
  <c r="K45" i="28"/>
  <c r="F42" i="26"/>
  <c r="O24" i="25"/>
  <c r="H42" i="26" l="1"/>
  <c r="F25" i="23"/>
  <c r="F25" i="25"/>
  <c r="B46" i="28"/>
  <c r="O42" i="24"/>
  <c r="L45" i="28"/>
  <c r="F43" i="24" l="1"/>
  <c r="O42" i="26"/>
  <c r="D46" i="28"/>
  <c r="I46" i="28"/>
  <c r="E46" i="28" l="1"/>
  <c r="E25" i="25"/>
  <c r="F43" i="26"/>
  <c r="K46" i="28"/>
  <c r="H43" i="24"/>
  <c r="O43" i="24" l="1"/>
  <c r="B47" i="28"/>
  <c r="L46" i="28"/>
  <c r="E25" i="23"/>
  <c r="H25" i="25"/>
  <c r="H43" i="26"/>
  <c r="F44" i="24" l="1"/>
  <c r="H25" i="23"/>
  <c r="I47" i="28"/>
  <c r="D47" i="28"/>
  <c r="O25" i="23"/>
  <c r="O25" i="25"/>
  <c r="O43" i="26"/>
  <c r="F26" i="23" l="1"/>
  <c r="F44" i="26"/>
  <c r="I29" i="27"/>
  <c r="K29" i="27" s="1"/>
  <c r="L29" i="27" s="1"/>
  <c r="B29" i="27"/>
  <c r="D29" i="27" s="1"/>
  <c r="E29" i="27" s="1"/>
  <c r="F26" i="25"/>
  <c r="K47" i="28"/>
  <c r="H44" i="24"/>
  <c r="E47" i="28"/>
  <c r="O44" i="24" l="1"/>
  <c r="H44" i="26"/>
  <c r="L47" i="28"/>
  <c r="B48" i="28"/>
  <c r="E26" i="23" l="1"/>
  <c r="D48" i="28"/>
  <c r="I48" i="28"/>
  <c r="O44" i="26"/>
  <c r="F45" i="24"/>
  <c r="E26" i="25"/>
  <c r="F45" i="26" l="1"/>
  <c r="H26" i="25"/>
  <c r="H26" i="23"/>
  <c r="K48" i="28"/>
  <c r="E48" i="28"/>
  <c r="H45" i="24"/>
  <c r="B30" i="27" l="1"/>
  <c r="D30" i="27" s="1"/>
  <c r="E30" i="27" s="1"/>
  <c r="I30" i="27"/>
  <c r="K30" i="27" s="1"/>
  <c r="L30" i="27" s="1"/>
  <c r="H45" i="26"/>
  <c r="O26" i="25"/>
  <c r="B49" i="28"/>
  <c r="L48" i="28"/>
  <c r="O26" i="23"/>
  <c r="O45" i="24"/>
  <c r="D49" i="28" l="1"/>
  <c r="I49" i="28"/>
  <c r="F27" i="23"/>
  <c r="F27" i="25"/>
  <c r="O45" i="26"/>
  <c r="F46" i="24"/>
  <c r="F46" i="26" l="1"/>
  <c r="K49" i="28"/>
  <c r="E49" i="28"/>
  <c r="H46" i="24"/>
  <c r="O46" i="24" l="1"/>
  <c r="B50" i="28"/>
  <c r="L49" i="28"/>
  <c r="E27" i="23"/>
  <c r="H46" i="26"/>
  <c r="E27" i="25"/>
  <c r="H27" i="25" l="1"/>
  <c r="H27" i="23"/>
  <c r="F47" i="24"/>
  <c r="O46" i="26"/>
  <c r="I50" i="28"/>
  <c r="D50" i="28"/>
  <c r="B31" i="27" l="1"/>
  <c r="D31" i="27" s="1"/>
  <c r="E31" i="27" s="1"/>
  <c r="I31" i="27"/>
  <c r="K31" i="27" s="1"/>
  <c r="L31" i="27" s="1"/>
  <c r="K50" i="28"/>
  <c r="O27" i="25"/>
  <c r="O27" i="23"/>
  <c r="H47" i="24"/>
  <c r="F47" i="26"/>
  <c r="E50" i="28"/>
  <c r="O47" i="24" l="1"/>
  <c r="B51" i="28"/>
  <c r="F28" i="23"/>
  <c r="L50" i="28"/>
  <c r="H47" i="26"/>
  <c r="F28" i="25"/>
  <c r="D51" i="28" l="1"/>
  <c r="F48" i="24"/>
  <c r="I51" i="28"/>
  <c r="O47" i="26"/>
  <c r="F48" i="26" l="1"/>
  <c r="E28" i="25"/>
  <c r="H48" i="24"/>
  <c r="K51" i="28"/>
  <c r="E51" i="28"/>
  <c r="H48" i="26" l="1"/>
  <c r="H28" i="25"/>
  <c r="L51" i="28"/>
  <c r="B52" i="28"/>
  <c r="O48" i="24"/>
  <c r="E28" i="23"/>
  <c r="O28" i="25" l="1"/>
  <c r="O48" i="26"/>
  <c r="I52" i="28"/>
  <c r="H28" i="23"/>
  <c r="D52" i="28"/>
  <c r="F49" i="24"/>
  <c r="O28" i="23" l="1"/>
  <c r="F29" i="25"/>
  <c r="H49" i="24"/>
  <c r="F49" i="26"/>
  <c r="K52" i="28"/>
  <c r="E52" i="28"/>
  <c r="B32" i="27"/>
  <c r="D32" i="27" s="1"/>
  <c r="E32" i="27" s="1"/>
  <c r="I32" i="27"/>
  <c r="K32" i="27" s="1"/>
  <c r="L32" i="27" s="1"/>
  <c r="O49" i="24" l="1"/>
  <c r="F29" i="23"/>
  <c r="H49" i="26"/>
  <c r="B53" i="28"/>
  <c r="L52" i="28"/>
  <c r="E29" i="23" l="1"/>
  <c r="I53" i="28"/>
  <c r="E29" i="25"/>
  <c r="F50" i="24"/>
  <c r="D53" i="28"/>
  <c r="O49" i="26"/>
  <c r="F50" i="26" l="1"/>
  <c r="H50" i="24"/>
  <c r="H29" i="25"/>
  <c r="H29" i="23"/>
  <c r="K53" i="28"/>
  <c r="E53" i="28"/>
  <c r="L53" i="28" l="1"/>
  <c r="H50" i="26"/>
  <c r="O29" i="23"/>
  <c r="I33" i="27"/>
  <c r="K33" i="27" s="1"/>
  <c r="L33" i="27" s="1"/>
  <c r="B33" i="27"/>
  <c r="D33" i="27" s="1"/>
  <c r="E33" i="27" s="1"/>
  <c r="B54" i="28"/>
  <c r="O50" i="24"/>
  <c r="O29" i="25"/>
  <c r="O50" i="26" l="1"/>
  <c r="F30" i="23"/>
  <c r="F51" i="24"/>
  <c r="F30" i="25"/>
  <c r="D54" i="28"/>
  <c r="I54" i="28"/>
  <c r="E54" i="28" l="1"/>
  <c r="F51" i="26"/>
  <c r="K54" i="28"/>
  <c r="H51" i="24"/>
  <c r="O51" i="24" l="1"/>
  <c r="E30" i="25"/>
  <c r="B55" i="28"/>
  <c r="L54" i="28"/>
  <c r="E30" i="23"/>
  <c r="H51" i="26"/>
  <c r="H30" i="25" l="1"/>
  <c r="D55" i="28"/>
  <c r="F52" i="24"/>
  <c r="H30" i="23"/>
  <c r="I55" i="28"/>
  <c r="O51" i="26"/>
  <c r="K55" i="28" l="1"/>
  <c r="I34" i="27"/>
  <c r="K34" i="27" s="1"/>
  <c r="L34" i="27" s="1"/>
  <c r="B34" i="27"/>
  <c r="D34" i="27" s="1"/>
  <c r="E34" i="27" s="1"/>
  <c r="O30" i="23"/>
  <c r="H52" i="24"/>
  <c r="F52" i="26"/>
  <c r="E55" i="28"/>
  <c r="O30" i="25"/>
  <c r="O52" i="24" l="1"/>
  <c r="F31" i="23"/>
  <c r="H52" i="26"/>
  <c r="L55" i="28"/>
  <c r="B56" i="28"/>
  <c r="F31" i="25"/>
  <c r="D56" i="28" l="1"/>
  <c r="I56" i="28"/>
  <c r="O52" i="26"/>
  <c r="F53" i="24"/>
  <c r="K56" i="28" l="1"/>
  <c r="F53" i="26"/>
  <c r="E31" i="23"/>
  <c r="H53" i="24"/>
  <c r="E56" i="28"/>
  <c r="E31" i="25" l="1"/>
  <c r="H31" i="23"/>
  <c r="O53" i="24"/>
  <c r="B57" i="28"/>
  <c r="L56" i="28"/>
  <c r="H53" i="26"/>
  <c r="B35" i="27" l="1"/>
  <c r="D35" i="27" s="1"/>
  <c r="E35" i="27" s="1"/>
  <c r="I35" i="27"/>
  <c r="K35" i="27" s="1"/>
  <c r="L35" i="27" s="1"/>
  <c r="F54" i="24"/>
  <c r="H31" i="25"/>
  <c r="I57" i="28"/>
  <c r="D57" i="28"/>
  <c r="O31" i="23"/>
  <c r="O53" i="26"/>
  <c r="F54" i="26" l="1"/>
  <c r="O31" i="25"/>
  <c r="E57" i="28"/>
  <c r="K57" i="28"/>
  <c r="H54" i="24"/>
  <c r="F32" i="23"/>
  <c r="L57" i="28" l="1"/>
  <c r="F32" i="25"/>
  <c r="B58" i="28"/>
  <c r="O54" i="24"/>
  <c r="H54" i="26"/>
  <c r="E32" i="23" l="1"/>
  <c r="I58" i="28"/>
  <c r="D58" i="28"/>
  <c r="F55" i="24"/>
  <c r="O54" i="26"/>
  <c r="H55" i="24" l="1"/>
  <c r="E58" i="28"/>
  <c r="K58" i="28"/>
  <c r="F55" i="26"/>
  <c r="H32" i="25"/>
  <c r="H32" i="23"/>
  <c r="E32" i="25"/>
  <c r="O55" i="24" l="1"/>
  <c r="O32" i="25"/>
  <c r="B59" i="28"/>
  <c r="I36" i="27"/>
  <c r="K36" i="27" s="1"/>
  <c r="L36" i="27" s="1"/>
  <c r="B36" i="27"/>
  <c r="D36" i="27" s="1"/>
  <c r="E36" i="27" s="1"/>
  <c r="L58" i="28"/>
  <c r="O32" i="23"/>
  <c r="H55" i="26"/>
  <c r="D59" i="28" l="1"/>
  <c r="F56" i="24"/>
  <c r="F33" i="25"/>
  <c r="I59" i="28"/>
  <c r="O55" i="26"/>
  <c r="F33" i="23"/>
  <c r="H56" i="24" l="1"/>
  <c r="K59" i="28"/>
  <c r="F56" i="26"/>
  <c r="E59" i="28"/>
  <c r="B60" i="28" l="1"/>
  <c r="L59" i="28"/>
  <c r="O56" i="24"/>
  <c r="H56" i="26"/>
  <c r="E33" i="25"/>
  <c r="E33" i="23"/>
  <c r="I60" i="28" l="1"/>
  <c r="F57" i="24"/>
  <c r="H33" i="25"/>
  <c r="O56" i="26"/>
  <c r="H33" i="23"/>
  <c r="D60" i="28"/>
  <c r="O33" i="25" l="1"/>
  <c r="H57" i="24"/>
  <c r="O33" i="23"/>
  <c r="E60" i="28"/>
  <c r="F57" i="26"/>
  <c r="I37" i="27"/>
  <c r="K37" i="27" s="1"/>
  <c r="L37" i="27" s="1"/>
  <c r="B37" i="27"/>
  <c r="D37" i="27" s="1"/>
  <c r="E37" i="27" s="1"/>
  <c r="K60" i="28"/>
  <c r="B61" i="28" l="1"/>
  <c r="F34" i="23"/>
  <c r="O57" i="24"/>
  <c r="H57" i="26"/>
  <c r="L60" i="28"/>
  <c r="F34" i="25"/>
  <c r="F58" i="24" l="1"/>
  <c r="O57" i="26"/>
  <c r="I61" i="28"/>
  <c r="D61" i="28"/>
  <c r="H58" i="24" l="1"/>
  <c r="E61" i="28"/>
  <c r="K61" i="28"/>
  <c r="E34" i="25"/>
  <c r="F58" i="26"/>
  <c r="E34" i="23"/>
  <c r="H34" i="25" l="1"/>
  <c r="B62" i="28"/>
  <c r="L61" i="28"/>
  <c r="H34" i="23"/>
  <c r="O58" i="24"/>
  <c r="H58" i="26"/>
  <c r="I38" i="27" l="1"/>
  <c r="K38" i="27" s="1"/>
  <c r="L38" i="27" s="1"/>
  <c r="B38" i="27"/>
  <c r="D38" i="27" s="1"/>
  <c r="E38" i="27" s="1"/>
  <c r="D62" i="28"/>
  <c r="O58" i="26"/>
  <c r="O34" i="25"/>
  <c r="I62" i="28"/>
  <c r="F59" i="24"/>
  <c r="O34" i="23"/>
  <c r="K62" i="28" l="1"/>
  <c r="F59" i="26"/>
  <c r="H59" i="24"/>
  <c r="E62" i="28"/>
  <c r="F35" i="23"/>
  <c r="F35" i="25"/>
  <c r="L62" i="28" l="1"/>
  <c r="B63" i="28"/>
  <c r="O59" i="24"/>
  <c r="H59" i="26"/>
  <c r="O59" i="26" l="1"/>
  <c r="E35" i="25"/>
  <c r="I63" i="28"/>
  <c r="F60" i="24"/>
  <c r="D63" i="28"/>
  <c r="E63" i="28" l="1"/>
  <c r="H35" i="25"/>
  <c r="E35" i="23"/>
  <c r="F60" i="26"/>
  <c r="H35" i="23"/>
  <c r="K63" i="28"/>
  <c r="H60" i="24"/>
  <c r="L63" i="28" l="1"/>
  <c r="H60" i="26"/>
  <c r="O35" i="23"/>
  <c r="O60" i="24"/>
  <c r="B39" i="27"/>
  <c r="D39" i="27" s="1"/>
  <c r="E39" i="27" s="1"/>
  <c r="I39" i="27"/>
  <c r="K39" i="27" s="1"/>
  <c r="L39" i="27" s="1"/>
  <c r="O35" i="25"/>
  <c r="B64" i="28"/>
  <c r="F36" i="25" l="1"/>
  <c r="F61" i="24"/>
  <c r="F36" i="23"/>
  <c r="O60" i="26"/>
  <c r="I64" i="28"/>
  <c r="D64" i="28"/>
  <c r="K64" i="28" l="1"/>
  <c r="F61" i="26"/>
  <c r="E64" i="28"/>
  <c r="H61" i="24"/>
  <c r="L64" i="28" l="1"/>
  <c r="O61" i="24"/>
  <c r="H61" i="26"/>
  <c r="E36" i="23"/>
  <c r="B65" i="28"/>
  <c r="E36" i="25"/>
  <c r="O61" i="26" l="1"/>
  <c r="F62" i="24"/>
  <c r="I65" i="28"/>
  <c r="H36" i="23"/>
  <c r="H36" i="25"/>
  <c r="D65" i="28"/>
  <c r="O36" i="25" l="1"/>
  <c r="H62" i="24"/>
  <c r="F62" i="26"/>
  <c r="E65" i="28"/>
  <c r="O36" i="23"/>
  <c r="I40" i="27"/>
  <c r="K40" i="27" s="1"/>
  <c r="L40" i="27" s="1"/>
  <c r="B40" i="27"/>
  <c r="D40" i="27" s="1"/>
  <c r="E40" i="27" s="1"/>
  <c r="K65" i="28"/>
  <c r="H62" i="26" l="1"/>
  <c r="F37" i="25"/>
  <c r="L65" i="28"/>
  <c r="O62" i="24"/>
  <c r="B66" i="28"/>
  <c r="F37" i="23"/>
  <c r="F63" i="24" l="1"/>
  <c r="I66" i="28"/>
  <c r="D66" i="28"/>
  <c r="O62" i="26"/>
  <c r="K66" i="28" l="1"/>
  <c r="E66" i="28"/>
  <c r="H63" i="24"/>
  <c r="F63" i="26"/>
  <c r="E37" i="25"/>
  <c r="E37" i="23"/>
  <c r="O63" i="24" l="1"/>
  <c r="H37" i="25"/>
  <c r="B67" i="28"/>
  <c r="H37" i="23"/>
  <c r="L66" i="28"/>
  <c r="H63" i="26"/>
  <c r="F64" i="24" l="1"/>
  <c r="O37" i="25"/>
  <c r="O37" i="23"/>
  <c r="B41" i="27"/>
  <c r="D41" i="27" s="1"/>
  <c r="E41" i="27" s="1"/>
  <c r="I41" i="27"/>
  <c r="K41" i="27" s="1"/>
  <c r="L41" i="27" s="1"/>
  <c r="O63" i="26"/>
  <c r="I67" i="28"/>
  <c r="D67" i="28"/>
  <c r="H64" i="24" l="1"/>
  <c r="F64" i="26"/>
  <c r="F38" i="23"/>
  <c r="F38" i="25"/>
  <c r="E67" i="28"/>
  <c r="K67" i="28"/>
  <c r="B42" i="27" l="1"/>
  <c r="D42" i="27" s="1"/>
  <c r="E42" i="27" s="1"/>
  <c r="I42" i="27"/>
  <c r="K42" i="27" s="1"/>
  <c r="L42" i="27" s="1"/>
  <c r="O38" i="23"/>
  <c r="B68" i="28"/>
  <c r="O64" i="24"/>
  <c r="H64" i="26"/>
  <c r="H38" i="25"/>
  <c r="L67" i="28"/>
  <c r="H38" i="23"/>
  <c r="O38" i="25" l="1"/>
  <c r="F65" i="24"/>
  <c r="F39" i="23"/>
  <c r="D68" i="28"/>
  <c r="I68" i="28"/>
  <c r="O64" i="26"/>
  <c r="K68" i="28" l="1"/>
  <c r="E68" i="28"/>
  <c r="H65" i="24"/>
  <c r="F65" i="26"/>
  <c r="F39" i="25"/>
  <c r="H39" i="23"/>
  <c r="O65" i="24" l="1"/>
  <c r="B43" i="27"/>
  <c r="D43" i="27" s="1"/>
  <c r="E43" i="27" s="1"/>
  <c r="I43" i="27"/>
  <c r="K43" i="27" s="1"/>
  <c r="L43" i="27" s="1"/>
  <c r="H39" i="25"/>
  <c r="L68" i="28"/>
  <c r="O39" i="23"/>
  <c r="B69" i="28"/>
  <c r="H65" i="26"/>
  <c r="D69" i="28" l="1"/>
  <c r="F66" i="24"/>
  <c r="O39" i="25"/>
  <c r="O65" i="26"/>
  <c r="I69" i="28"/>
  <c r="F40" i="23"/>
  <c r="K69" i="28" l="1"/>
  <c r="H40" i="23"/>
  <c r="E69" i="28"/>
  <c r="H66" i="24"/>
  <c r="F66" i="26"/>
  <c r="F40" i="25"/>
  <c r="H40" i="25" l="1"/>
  <c r="L69" i="28"/>
  <c r="B70" i="28"/>
  <c r="H66" i="26"/>
  <c r="O40" i="23"/>
  <c r="O66" i="24"/>
  <c r="B44" i="27"/>
  <c r="D44" i="27" s="1"/>
  <c r="E44" i="27" s="1"/>
  <c r="I44" i="27"/>
  <c r="K44" i="27" s="1"/>
  <c r="L44" i="27" s="1"/>
  <c r="O66" i="26" l="1"/>
  <c r="O40" i="25"/>
  <c r="I70" i="28"/>
  <c r="D70" i="28"/>
  <c r="F67" i="24"/>
  <c r="F41" i="23"/>
  <c r="F41" i="25" l="1"/>
  <c r="F67" i="26"/>
  <c r="H41" i="23"/>
  <c r="H67" i="24"/>
  <c r="E70" i="28"/>
  <c r="K70" i="28"/>
  <c r="L70" i="28" l="1"/>
  <c r="B71" i="28"/>
  <c r="H67" i="26"/>
  <c r="O41" i="23"/>
  <c r="O67" i="24"/>
  <c r="I45" i="27"/>
  <c r="K45" i="27" s="1"/>
  <c r="L45" i="27" s="1"/>
  <c r="B45" i="27"/>
  <c r="D45" i="27" s="1"/>
  <c r="E45" i="27" s="1"/>
  <c r="H41" i="25"/>
  <c r="F68" i="24" l="1"/>
  <c r="O67" i="26"/>
  <c r="I71" i="28"/>
  <c r="D71" i="28"/>
  <c r="O41" i="25"/>
  <c r="F42" i="23"/>
  <c r="K71" i="28" l="1"/>
  <c r="F68" i="26"/>
  <c r="H42" i="23"/>
  <c r="E71" i="28"/>
  <c r="F42" i="25"/>
  <c r="H68" i="24"/>
  <c r="O68" i="24" l="1"/>
  <c r="H42" i="25"/>
  <c r="I46" i="27"/>
  <c r="K46" i="27" s="1"/>
  <c r="L46" i="27" s="1"/>
  <c r="B46" i="27"/>
  <c r="D46" i="27" s="1"/>
  <c r="E46" i="27" s="1"/>
  <c r="L71" i="28"/>
  <c r="O42" i="23"/>
  <c r="B72" i="28"/>
  <c r="H68" i="26"/>
  <c r="O68" i="26" l="1"/>
  <c r="O42" i="25"/>
  <c r="I72" i="28"/>
  <c r="F43" i="23"/>
  <c r="D72" i="28"/>
  <c r="F69" i="24"/>
  <c r="H69" i="24" l="1"/>
  <c r="E72" i="28"/>
  <c r="F69" i="26"/>
  <c r="H43" i="23"/>
  <c r="F43" i="25"/>
  <c r="K72" i="28"/>
  <c r="B73" i="28" l="1"/>
  <c r="L72" i="28"/>
  <c r="H69" i="26"/>
  <c r="O43" i="23"/>
  <c r="B47" i="27"/>
  <c r="D47" i="27" s="1"/>
  <c r="E47" i="27" s="1"/>
  <c r="I47" i="27"/>
  <c r="K47" i="27" s="1"/>
  <c r="L47" i="27" s="1"/>
  <c r="O69" i="24"/>
  <c r="H43" i="25"/>
  <c r="I73" i="28" l="1"/>
  <c r="F44" i="23"/>
  <c r="F70" i="24"/>
  <c r="O69" i="26"/>
  <c r="O43" i="25"/>
  <c r="D73" i="28"/>
  <c r="F44" i="25" l="1"/>
  <c r="F70" i="26"/>
  <c r="H44" i="23"/>
  <c r="E73" i="28"/>
  <c r="H70" i="24"/>
  <c r="K73" i="28"/>
  <c r="L73" i="28" l="1"/>
  <c r="O70" i="24"/>
  <c r="O44" i="23"/>
  <c r="B74" i="28"/>
  <c r="I48" i="27"/>
  <c r="K48" i="27" s="1"/>
  <c r="L48" i="27" s="1"/>
  <c r="B48" i="27"/>
  <c r="D48" i="27" s="1"/>
  <c r="E48" i="27" s="1"/>
  <c r="H44" i="25"/>
  <c r="H70" i="26"/>
  <c r="I74" i="28" l="1"/>
  <c r="O70" i="26"/>
  <c r="O44" i="25"/>
  <c r="F71" i="24"/>
  <c r="F45" i="23"/>
  <c r="D74" i="28"/>
  <c r="K74" i="28" l="1"/>
  <c r="E74" i="28"/>
  <c r="F45" i="25"/>
  <c r="H45" i="23"/>
  <c r="F71" i="26"/>
  <c r="H71" i="24"/>
  <c r="B75" i="28" l="1"/>
  <c r="I49" i="27"/>
  <c r="K49" i="27" s="1"/>
  <c r="L49" i="27" s="1"/>
  <c r="B49" i="27"/>
  <c r="D49" i="27" s="1"/>
  <c r="E49" i="27" s="1"/>
  <c r="H45" i="25"/>
  <c r="H71" i="26"/>
  <c r="L74" i="28"/>
  <c r="O45" i="23"/>
  <c r="O71" i="24"/>
  <c r="F72" i="24" l="1"/>
  <c r="I75" i="28"/>
  <c r="O45" i="25"/>
  <c r="F46" i="23"/>
  <c r="O71" i="26"/>
  <c r="D75" i="28"/>
  <c r="E75" i="28" l="1"/>
  <c r="F72" i="26"/>
  <c r="F46" i="25"/>
  <c r="H46" i="23"/>
  <c r="H72" i="24"/>
  <c r="K75" i="28"/>
  <c r="L75" i="28" l="1"/>
  <c r="B76" i="28"/>
  <c r="O72" i="24"/>
  <c r="O46" i="23"/>
  <c r="H46" i="25"/>
  <c r="I50" i="27"/>
  <c r="K50" i="27" s="1"/>
  <c r="L50" i="27" s="1"/>
  <c r="B50" i="27"/>
  <c r="D50" i="27" s="1"/>
  <c r="E50" i="27" s="1"/>
  <c r="H72" i="26"/>
  <c r="O72" i="26" l="1"/>
  <c r="I76" i="28"/>
  <c r="F73" i="24"/>
  <c r="O46" i="25"/>
  <c r="F47" i="23"/>
  <c r="D76" i="28"/>
  <c r="E76" i="28" l="1"/>
  <c r="K76" i="28"/>
  <c r="F47" i="25"/>
  <c r="F73" i="26"/>
  <c r="H73" i="24"/>
  <c r="H47" i="23"/>
  <c r="H73" i="26" l="1"/>
  <c r="H47" i="25"/>
  <c r="O73" i="24"/>
  <c r="O47" i="23"/>
  <c r="B77" i="28"/>
  <c r="I51" i="27"/>
  <c r="K51" i="27" s="1"/>
  <c r="L51" i="27" s="1"/>
  <c r="B51" i="27"/>
  <c r="D51" i="27" s="1"/>
  <c r="E51" i="27" s="1"/>
  <c r="L76" i="28"/>
  <c r="F74" i="24" l="1"/>
  <c r="O47" i="25"/>
  <c r="I77" i="28"/>
  <c r="O73" i="26"/>
  <c r="F48" i="23"/>
  <c r="D77" i="28"/>
  <c r="F48" i="25" l="1"/>
  <c r="K77" i="28"/>
  <c r="H48" i="23"/>
  <c r="H74" i="24"/>
  <c r="F74" i="26"/>
  <c r="E77" i="28"/>
  <c r="H74" i="26" l="1"/>
  <c r="O48" i="23"/>
  <c r="B52" i="27"/>
  <c r="D52" i="27" s="1"/>
  <c r="E52" i="27" s="1"/>
  <c r="I52" i="27"/>
  <c r="K52" i="27" s="1"/>
  <c r="L52" i="27" s="1"/>
  <c r="B78" i="28"/>
  <c r="H48" i="25"/>
  <c r="O74" i="24"/>
  <c r="L77" i="28"/>
  <c r="O48" i="25" l="1"/>
  <c r="I78" i="28"/>
  <c r="F75" i="24"/>
  <c r="O74" i="26"/>
  <c r="F49" i="23"/>
  <c r="D78" i="28"/>
  <c r="H75" i="24" l="1"/>
  <c r="E78" i="28"/>
  <c r="K78" i="28"/>
  <c r="H49" i="23"/>
  <c r="F49" i="25"/>
  <c r="F75" i="26"/>
  <c r="H75" i="26" l="1"/>
  <c r="L78" i="28"/>
  <c r="H49" i="25"/>
  <c r="O75" i="24"/>
  <c r="I53" i="27"/>
  <c r="K53" i="27" s="1"/>
  <c r="L53" i="27" s="1"/>
  <c r="B53" i="27"/>
  <c r="D53" i="27" s="1"/>
  <c r="E53" i="27" s="1"/>
  <c r="B79" i="28"/>
  <c r="O49" i="23"/>
  <c r="O49" i="25" l="1"/>
  <c r="D79" i="28"/>
  <c r="O75" i="26"/>
  <c r="F76" i="24"/>
  <c r="F50" i="23"/>
  <c r="I79" i="28"/>
  <c r="H76" i="24" l="1"/>
  <c r="E79" i="28"/>
  <c r="F76" i="26"/>
  <c r="K79" i="28"/>
  <c r="H50" i="23"/>
  <c r="F50" i="25"/>
  <c r="I54" i="27" l="1"/>
  <c r="K54" i="27" s="1"/>
  <c r="L54" i="27" s="1"/>
  <c r="B54" i="27"/>
  <c r="D54" i="27" s="1"/>
  <c r="E54" i="27" s="1"/>
  <c r="H50" i="25"/>
  <c r="L79" i="28"/>
  <c r="B80" i="28"/>
  <c r="O76" i="24"/>
  <c r="O50" i="23"/>
  <c r="H76" i="26"/>
  <c r="I80" i="28" l="1"/>
  <c r="D80" i="28"/>
  <c r="F77" i="24"/>
  <c r="O76" i="26"/>
  <c r="O50" i="25"/>
  <c r="F51" i="23"/>
  <c r="E80" i="28" l="1"/>
  <c r="H77" i="24"/>
  <c r="F51" i="25"/>
  <c r="H51" i="23"/>
  <c r="F77" i="26"/>
  <c r="K80" i="28"/>
  <c r="B81" i="28" l="1"/>
  <c r="O51" i="23"/>
  <c r="L80" i="28"/>
  <c r="B55" i="27"/>
  <c r="D55" i="27" s="1"/>
  <c r="E55" i="27" s="1"/>
  <c r="I55" i="27"/>
  <c r="K55" i="27" s="1"/>
  <c r="L55" i="27" s="1"/>
  <c r="O77" i="24"/>
  <c r="H51" i="25"/>
  <c r="H77" i="26"/>
  <c r="O77" i="26" l="1"/>
  <c r="F78" i="24"/>
  <c r="O51" i="25"/>
  <c r="F52" i="23"/>
  <c r="I81" i="28"/>
  <c r="D81" i="28"/>
  <c r="H52" i="23" l="1"/>
  <c r="F78" i="26"/>
  <c r="E81" i="28"/>
  <c r="H78" i="24"/>
  <c r="K81" i="28"/>
  <c r="F52" i="25"/>
  <c r="B82" i="28" l="1"/>
  <c r="H78" i="26"/>
  <c r="I56" i="27"/>
  <c r="K56" i="27" s="1"/>
  <c r="L56" i="27" s="1"/>
  <c r="B56" i="27"/>
  <c r="D56" i="27" s="1"/>
  <c r="E56" i="27" s="1"/>
  <c r="L81" i="28"/>
  <c r="O52" i="23"/>
  <c r="O78" i="24"/>
  <c r="H52" i="25"/>
  <c r="I82" i="28" l="1"/>
  <c r="O52" i="25"/>
  <c r="F53" i="23"/>
  <c r="O78" i="26"/>
  <c r="D82" i="28"/>
  <c r="K82" i="28" l="1"/>
  <c r="E82" i="28"/>
  <c r="F53" i="25"/>
  <c r="H53" i="23"/>
  <c r="H53" i="25" l="1"/>
  <c r="I57" i="27"/>
  <c r="K57" i="27" s="1"/>
  <c r="L57" i="27" s="1"/>
  <c r="B57" i="27"/>
  <c r="D57" i="27" s="1"/>
  <c r="E57" i="27" s="1"/>
  <c r="O53" i="23"/>
  <c r="L82" i="28"/>
  <c r="O53" i="25" l="1"/>
  <c r="F54" i="23"/>
  <c r="H54" i="23" l="1"/>
  <c r="F54" i="25"/>
  <c r="I58" i="27" l="1"/>
  <c r="K58" i="27" s="1"/>
  <c r="L58" i="27" s="1"/>
  <c r="B58" i="27"/>
  <c r="D58" i="27" s="1"/>
  <c r="E58" i="27" s="1"/>
  <c r="O54" i="23"/>
  <c r="H54" i="25"/>
  <c r="F55" i="23" l="1"/>
  <c r="O54" i="25"/>
  <c r="F55" i="25" l="1"/>
  <c r="H55" i="23"/>
  <c r="O55" i="23" l="1"/>
  <c r="I59" i="27"/>
  <c r="K59" i="27" s="1"/>
  <c r="L59" i="27" s="1"/>
  <c r="B59" i="27"/>
  <c r="D59" i="27" s="1"/>
  <c r="E59" i="27" s="1"/>
  <c r="H55" i="25"/>
  <c r="F56" i="23" l="1"/>
  <c r="O55" i="25"/>
  <c r="H56" i="23" l="1"/>
  <c r="F56" i="25"/>
  <c r="I60" i="27" l="1"/>
  <c r="K60" i="27" s="1"/>
  <c r="L60" i="27" s="1"/>
  <c r="B60" i="27"/>
  <c r="D60" i="27" s="1"/>
  <c r="E60" i="27" s="1"/>
  <c r="O56" i="23"/>
  <c r="H56" i="25"/>
  <c r="F57" i="23" l="1"/>
  <c r="O56" i="25"/>
  <c r="H57" i="23" l="1"/>
  <c r="F57" i="25"/>
  <c r="B61" i="27" l="1"/>
  <c r="D61" i="27" s="1"/>
  <c r="E61" i="27" s="1"/>
  <c r="I61" i="27"/>
  <c r="K61" i="27" s="1"/>
  <c r="L61" i="27" s="1"/>
  <c r="O57" i="23"/>
  <c r="H57" i="25"/>
  <c r="O57" i="25" l="1"/>
  <c r="F58" i="23"/>
  <c r="H58" i="23" l="1"/>
  <c r="F58" i="25"/>
  <c r="O58" i="23" l="1"/>
  <c r="B62" i="27"/>
  <c r="D62" i="27" s="1"/>
  <c r="E62" i="27" s="1"/>
  <c r="I62" i="27"/>
  <c r="K62" i="27" s="1"/>
  <c r="L62" i="27" s="1"/>
  <c r="H58" i="25"/>
  <c r="F59" i="23" l="1"/>
  <c r="O58" i="25"/>
  <c r="H59" i="23" l="1"/>
  <c r="F59" i="25"/>
  <c r="I63" i="27" l="1"/>
  <c r="K63" i="27" s="1"/>
  <c r="L63" i="27" s="1"/>
  <c r="B63" i="27"/>
  <c r="D63" i="27" s="1"/>
  <c r="E63" i="27" s="1"/>
  <c r="O59" i="23"/>
  <c r="H59" i="25"/>
  <c r="F60" i="23" l="1"/>
  <c r="O59" i="25"/>
  <c r="H60" i="23" l="1"/>
  <c r="F60" i="25"/>
  <c r="H60" i="25" l="1"/>
  <c r="B64" i="27"/>
  <c r="D64" i="27" s="1"/>
  <c r="E64" i="27" s="1"/>
  <c r="I64" i="27"/>
  <c r="K64" i="27" s="1"/>
  <c r="L64" i="27" s="1"/>
  <c r="O60" i="23"/>
  <c r="F61" i="23" l="1"/>
  <c r="O60" i="25"/>
  <c r="H61" i="23" l="1"/>
  <c r="F61" i="25"/>
  <c r="B65" i="27" l="1"/>
  <c r="D65" i="27" s="1"/>
  <c r="E65" i="27" s="1"/>
  <c r="I65" i="27"/>
  <c r="K65" i="27" s="1"/>
  <c r="L65" i="27" s="1"/>
  <c r="H61" i="25"/>
  <c r="O61" i="23"/>
  <c r="F62" i="23" l="1"/>
  <c r="O61" i="25"/>
  <c r="H62" i="23" l="1"/>
  <c r="F62" i="25"/>
  <c r="H62" i="25" l="1"/>
  <c r="I66" i="27"/>
  <c r="K66" i="27" s="1"/>
  <c r="L66" i="27" s="1"/>
  <c r="B66" i="27"/>
  <c r="D66" i="27" s="1"/>
  <c r="E66" i="27" s="1"/>
  <c r="O62" i="23"/>
  <c r="O62" i="25" l="1"/>
  <c r="F63" i="23"/>
  <c r="H63" i="23" l="1"/>
  <c r="F63" i="25"/>
  <c r="I67" i="27" l="1"/>
  <c r="K67" i="27" s="1"/>
  <c r="L67" i="27" s="1"/>
  <c r="B67" i="27"/>
  <c r="D67" i="27" s="1"/>
  <c r="E67" i="27" s="1"/>
  <c r="O63" i="23"/>
  <c r="H63" i="25"/>
  <c r="O63" i="25" l="1"/>
  <c r="F64" i="23"/>
  <c r="H64" i="23" l="1"/>
  <c r="F64" i="25"/>
  <c r="O64" i="23" l="1"/>
  <c r="B68" i="27"/>
  <c r="D68" i="27" s="1"/>
  <c r="E68" i="27" s="1"/>
  <c r="I68" i="27"/>
  <c r="K68" i="27" s="1"/>
  <c r="L68" i="27" s="1"/>
  <c r="H64" i="25"/>
  <c r="F65" i="23" l="1"/>
  <c r="O64" i="25"/>
  <c r="H65" i="23" l="1"/>
  <c r="F65" i="25"/>
  <c r="I69" i="27" l="1"/>
  <c r="K69" i="27" s="1"/>
  <c r="L69" i="27" s="1"/>
  <c r="B69" i="27"/>
  <c r="D69" i="27" s="1"/>
  <c r="E69" i="27" s="1"/>
  <c r="O65" i="23"/>
  <c r="H65" i="25"/>
  <c r="O65" i="25" l="1"/>
  <c r="F66" i="23"/>
  <c r="H66" i="23" l="1"/>
  <c r="F66" i="25"/>
  <c r="O66" i="23" l="1"/>
  <c r="B70" i="27"/>
  <c r="D70" i="27" s="1"/>
  <c r="E70" i="27" s="1"/>
  <c r="I70" i="27"/>
  <c r="K70" i="27" s="1"/>
  <c r="L70" i="27" s="1"/>
  <c r="H66" i="25"/>
  <c r="F67" i="23" l="1"/>
  <c r="O66" i="25"/>
  <c r="H67" i="23" l="1"/>
  <c r="F67" i="25"/>
  <c r="I71" i="27" l="1"/>
  <c r="K71" i="27" s="1"/>
  <c r="L71" i="27" s="1"/>
  <c r="B71" i="27"/>
  <c r="D71" i="27" s="1"/>
  <c r="E71" i="27" s="1"/>
  <c r="O67" i="23"/>
  <c r="H67" i="25"/>
  <c r="F68" i="23" l="1"/>
  <c r="O67" i="25"/>
  <c r="H68" i="23" l="1"/>
  <c r="F68" i="25"/>
  <c r="O68" i="23" l="1"/>
  <c r="I72" i="27"/>
  <c r="K72" i="27" s="1"/>
  <c r="L72" i="27" s="1"/>
  <c r="B72" i="27"/>
  <c r="D72" i="27" s="1"/>
  <c r="E72" i="27" s="1"/>
  <c r="H68" i="25"/>
  <c r="F69" i="23" l="1"/>
  <c r="O68" i="25"/>
  <c r="H69" i="23" l="1"/>
  <c r="F69" i="25"/>
  <c r="I73" i="27" l="1"/>
  <c r="K73" i="27" s="1"/>
  <c r="L73" i="27" s="1"/>
  <c r="B73" i="27"/>
  <c r="D73" i="27" s="1"/>
  <c r="E73" i="27" s="1"/>
  <c r="O69" i="23"/>
  <c r="H69" i="25"/>
  <c r="O69" i="25" l="1"/>
  <c r="F70" i="23"/>
  <c r="H70" i="23" l="1"/>
  <c r="F70" i="25"/>
  <c r="O70" i="23" l="1"/>
  <c r="I74" i="27"/>
  <c r="K74" i="27" s="1"/>
  <c r="L74" i="27" s="1"/>
  <c r="B74" i="27"/>
  <c r="D74" i="27" s="1"/>
  <c r="E74" i="27" s="1"/>
  <c r="H70" i="25"/>
  <c r="F71" i="23" l="1"/>
  <c r="O70" i="25"/>
  <c r="H71" i="23" l="1"/>
  <c r="F71" i="25"/>
  <c r="H71" i="25" l="1"/>
  <c r="B75" i="27"/>
  <c r="D75" i="27" s="1"/>
  <c r="E75" i="27" s="1"/>
  <c r="I75" i="27"/>
  <c r="K75" i="27" s="1"/>
  <c r="L75" i="27" s="1"/>
  <c r="O71" i="23"/>
  <c r="F72" i="23" l="1"/>
  <c r="O71" i="25"/>
  <c r="H72" i="23" l="1"/>
  <c r="F72" i="25"/>
  <c r="O72" i="23" l="1"/>
  <c r="I76" i="27"/>
  <c r="K76" i="27" s="1"/>
  <c r="L76" i="27" s="1"/>
  <c r="B76" i="27"/>
  <c r="D76" i="27" s="1"/>
  <c r="E76" i="27" s="1"/>
  <c r="H72" i="25"/>
  <c r="F73" i="23" l="1"/>
  <c r="O72" i="25"/>
  <c r="H73" i="23" l="1"/>
  <c r="F73" i="25"/>
  <c r="B77" i="27" l="1"/>
  <c r="D77" i="27" s="1"/>
  <c r="E77" i="27" s="1"/>
  <c r="I77" i="27"/>
  <c r="K77" i="27" s="1"/>
  <c r="L77" i="27" s="1"/>
  <c r="O73" i="23"/>
  <c r="H73" i="25"/>
  <c r="F74" i="23" l="1"/>
  <c r="O73" i="25"/>
  <c r="H74" i="23" l="1"/>
  <c r="F74" i="25"/>
  <c r="H74" i="25" l="1"/>
  <c r="O74" i="23"/>
  <c r="I78" i="27"/>
  <c r="K78" i="27" s="1"/>
  <c r="L78" i="27" s="1"/>
  <c r="B78" i="27"/>
  <c r="D78" i="27" s="1"/>
  <c r="E78" i="27" s="1"/>
  <c r="F75" i="23" l="1"/>
  <c r="O74" i="25"/>
  <c r="H75" i="23" l="1"/>
  <c r="F75" i="25"/>
  <c r="I79" i="27" l="1"/>
  <c r="K79" i="27" s="1"/>
  <c r="L79" i="27" s="1"/>
  <c r="B79" i="27"/>
  <c r="D79" i="27" s="1"/>
  <c r="E79" i="27" s="1"/>
  <c r="O75" i="23"/>
  <c r="H75" i="25"/>
  <c r="O75" i="25" l="1"/>
  <c r="F76" i="23"/>
  <c r="H76" i="23" l="1"/>
  <c r="F76" i="25"/>
  <c r="I80" i="27" l="1"/>
  <c r="K80" i="27" s="1"/>
  <c r="L80" i="27" s="1"/>
  <c r="B80" i="27"/>
  <c r="D80" i="27" s="1"/>
  <c r="E80" i="27" s="1"/>
  <c r="H76" i="25"/>
  <c r="O76" i="23"/>
  <c r="F77" i="23" l="1"/>
  <c r="O76" i="25"/>
  <c r="H77" i="23" l="1"/>
  <c r="F77" i="25"/>
  <c r="B81" i="27" l="1"/>
  <c r="D81" i="27" s="1"/>
  <c r="E81" i="27" s="1"/>
  <c r="I81" i="27"/>
  <c r="K81" i="27" s="1"/>
  <c r="L81" i="27" s="1"/>
  <c r="O77" i="23"/>
  <c r="H77" i="25"/>
  <c r="O77" i="25" l="1"/>
  <c r="F78" i="23"/>
  <c r="H78" i="23" l="1"/>
  <c r="F78" i="25"/>
  <c r="H78" i="25" l="1"/>
  <c r="O78" i="23"/>
  <c r="I82" i="27"/>
  <c r="K82" i="27" s="1"/>
  <c r="L82" i="27" s="1"/>
  <c r="B82" i="27"/>
  <c r="D82" i="27" s="1"/>
  <c r="E82" i="27" s="1"/>
  <c r="O78" i="25" l="1"/>
  <c r="E6" i="31" l="1"/>
</calcChain>
</file>

<file path=xl/sharedStrings.xml><?xml version="1.0" encoding="utf-8"?>
<sst xmlns="http://schemas.openxmlformats.org/spreadsheetml/2006/main" count="466" uniqueCount="221">
  <si>
    <t>ANO</t>
  </si>
  <si>
    <t>SALDO DEVEDOR</t>
  </si>
  <si>
    <t>AMORTIZAÇÃO</t>
  </si>
  <si>
    <t>JUROS</t>
  </si>
  <si>
    <t>C.S. *</t>
  </si>
  <si>
    <t>Ano</t>
  </si>
  <si>
    <t>Total Serv. Ativos</t>
  </si>
  <si>
    <t>Contribuição Servidores (R$)</t>
  </si>
  <si>
    <t>Contribuição Patronal (R$)</t>
  </si>
  <si>
    <t>Contribuição Custo Suplementar</t>
  </si>
  <si>
    <t>Compensação, Créditos e Parcelamentos</t>
  </si>
  <si>
    <t>TOTAL RECEITA</t>
  </si>
  <si>
    <t>Total Inativos e Pensionistas</t>
  </si>
  <si>
    <t>Despesa Inativos</t>
  </si>
  <si>
    <t>Despesa Pensionistas</t>
  </si>
  <si>
    <t>Despesa Auxílios e Salários</t>
  </si>
  <si>
    <t>DESPESAS ADM.</t>
  </si>
  <si>
    <t>TOTAL DESPESA</t>
  </si>
  <si>
    <t>PATRIMÔNIO</t>
  </si>
  <si>
    <t>EXERCÍCIO</t>
  </si>
  <si>
    <t>RECEITAS PREVIDENCIARIAS</t>
  </si>
  <si>
    <t>DESPESAS PREVIDENCIÁRIAS</t>
  </si>
  <si>
    <t>RESULTADO PREVIDENCIÁRIO</t>
  </si>
  <si>
    <t>SALDO FINANCEIRO DO EXERCÍCIO</t>
  </si>
  <si>
    <t>Valor (a)</t>
  </si>
  <si>
    <t>Valor (b)</t>
  </si>
  <si>
    <t>Valor (c) = ( a - b )</t>
  </si>
  <si>
    <t>Valor (d) = Saldo Financeiro do exercício anterior + (c)</t>
  </si>
  <si>
    <t>PROVISÕES MATEMÁTICAS PREVIDENCIÁRIAS</t>
  </si>
  <si>
    <t>PLANO FINANCEIRO</t>
  </si>
  <si>
    <t>PROVISÕES PARA BENEFÍCIOS CONCEDIDOS</t>
  </si>
  <si>
    <t xml:space="preserve">    Parcelamento de Débitos Previdenciários</t>
  </si>
  <si>
    <t>PROVISÕES PARA BENEFÍCIOS A CONCEDER</t>
  </si>
  <si>
    <t>PLANO PREVIDENCIÁRIO</t>
  </si>
  <si>
    <t>PLANO DE AMORTIZAÇAO</t>
  </si>
  <si>
    <t>PROVISÕES ATUARIAIS PARA AJUSTE PLANO</t>
  </si>
  <si>
    <t>ATIVO</t>
  </si>
  <si>
    <t>Nº</t>
  </si>
  <si>
    <t>Mês</t>
  </si>
  <si>
    <t>2.2.7.2.1.03.00</t>
  </si>
  <si>
    <t>2.2.7.2.1.03.01</t>
  </si>
  <si>
    <t>2.2.7.2.1.03.02</t>
  </si>
  <si>
    <t>2.2.7.2.1.03.03</t>
  </si>
  <si>
    <t>2.2.7.2.1.03.04</t>
  </si>
  <si>
    <t>2.2.7.2.1.03.05</t>
  </si>
  <si>
    <t>2.2.7.2.1.03.06</t>
  </si>
  <si>
    <t>PMBC</t>
  </si>
  <si>
    <t>VABF – Concedidos</t>
  </si>
  <si>
    <t>VACF – Ente Público</t>
  </si>
  <si>
    <t>VACF – Serv. Inativo</t>
  </si>
  <si>
    <t>VACF – Pensionista</t>
  </si>
  <si>
    <t>Compensação Previdenciária</t>
  </si>
  <si>
    <t>Parcelamento de Débitos</t>
  </si>
  <si>
    <t>2.2.7.2.1.04.00</t>
  </si>
  <si>
    <t>2.2.7.2.1.04.01</t>
  </si>
  <si>
    <t>2.2.7.2.1.04.02</t>
  </si>
  <si>
    <t>2.2.7.2.1.04.03</t>
  </si>
  <si>
    <t>2.2.7.2.1.04.04</t>
  </si>
  <si>
    <t>2.2.7.2.1.04.05</t>
  </si>
  <si>
    <t>2.2.7.2.1.05.00</t>
  </si>
  <si>
    <t>PROVISÕES MATEMÁTICAS PREVIDENCIÁRIAS, AMORTIZADAS PELO PLANO DE AMORTIZAÇÃO</t>
  </si>
  <si>
    <t>PMBAC</t>
  </si>
  <si>
    <t>VABF –  A Conceder</t>
  </si>
  <si>
    <t>VACF – Servidores Ativos</t>
  </si>
  <si>
    <t>Plano de Amortização</t>
  </si>
  <si>
    <t>ATIVOS GARANTIDORES</t>
  </si>
  <si>
    <t>SEGMENTO</t>
  </si>
  <si>
    <t>Valores (R$)</t>
  </si>
  <si>
    <t>Aplicações em Segmento de Renda Fixa</t>
  </si>
  <si>
    <t>Aplicações em Segmento de Renda Variável</t>
  </si>
  <si>
    <t>Aplicações em Segmento Imobiliário</t>
  </si>
  <si>
    <t>Aplicações em Enquadramento</t>
  </si>
  <si>
    <t>Títulos e Valores não Sujeito a Enquadramento</t>
  </si>
  <si>
    <t>Demais Bens, Direitos e Ativos</t>
  </si>
  <si>
    <t>TOTAL  (1)</t>
  </si>
  <si>
    <t>CRÉDITOS E PARCELAMENTOS</t>
  </si>
  <si>
    <t>Saldo Atual</t>
  </si>
  <si>
    <t>Nº Parcelas a receber</t>
  </si>
  <si>
    <t>Valor das Parcelas</t>
  </si>
  <si>
    <t>Créditos de parcelamento   (1)</t>
  </si>
  <si>
    <t>Créditos de parcelamento   (2)</t>
  </si>
  <si>
    <t>Créditos de parcelamento   (3)</t>
  </si>
  <si>
    <t>Créditos de parcelamento   (4)</t>
  </si>
  <si>
    <t>Créditos de parcelamento   (5)</t>
  </si>
  <si>
    <t>Créditos de parcelamento   (6)</t>
  </si>
  <si>
    <t>Créditos de parcelamento   (7)</t>
  </si>
  <si>
    <t>Créditos de parcelamento   (8)</t>
  </si>
  <si>
    <t>Créditos de parcelamento   (9)</t>
  </si>
  <si>
    <t>Créditos de parcelamento   (10)</t>
  </si>
  <si>
    <t>Créditos de parcelamento   (11)</t>
  </si>
  <si>
    <t>Outros Créditos á receber</t>
  </si>
  <si>
    <r>
      <t xml:space="preserve">TOTAL - </t>
    </r>
    <r>
      <rPr>
        <b/>
        <i/>
        <sz val="11"/>
        <color theme="1"/>
        <rFont val="Calibri"/>
        <family val="2"/>
        <scheme val="minor"/>
      </rPr>
      <t>Créditos e Parcelamentos</t>
    </r>
    <r>
      <rPr>
        <b/>
        <sz val="12"/>
        <color theme="1"/>
        <rFont val="Calibri"/>
        <family val="2"/>
        <scheme val="minor"/>
      </rPr>
      <t xml:space="preserve">    (2)</t>
    </r>
  </si>
  <si>
    <r>
      <t xml:space="preserve">TOTAL  (3)  =  </t>
    </r>
    <r>
      <rPr>
        <sz val="11"/>
        <color theme="0"/>
        <rFont val="Calibri"/>
        <family val="2"/>
        <scheme val="minor"/>
      </rPr>
      <t>(1) + (2)</t>
    </r>
  </si>
  <si>
    <t>ANO AVALIAÇÃO ATUARIAL:</t>
  </si>
  <si>
    <t>MUNICÍPIO - UF:</t>
  </si>
  <si>
    <t>Data da Realiazação do Cálculo Atuarial:</t>
  </si>
  <si>
    <t>Data Base das informações financeiras:</t>
  </si>
  <si>
    <t>FOLHA SALARIAL MENSAL</t>
  </si>
  <si>
    <t>VALOR MENSAL</t>
  </si>
  <si>
    <t>ALÍQUOTA MENSAL</t>
  </si>
  <si>
    <t>CUSTO NORMAL</t>
  </si>
  <si>
    <t>1 - ALÍQUOTAS</t>
  </si>
  <si>
    <t>2 - EQUILÍBRIO ATUARIAL</t>
  </si>
  <si>
    <t>Ativos  (Receitas)</t>
  </si>
  <si>
    <t>A Receber</t>
  </si>
  <si>
    <t>A pagar</t>
  </si>
  <si>
    <t>Situação Atuarial considerando a Compensação</t>
  </si>
  <si>
    <t>3 - EQUILÍBRIO FINANCEIRO</t>
  </si>
  <si>
    <t>RECEITAS</t>
  </si>
  <si>
    <t>% RECOLHIDA SOBRE A FOLHA REMUNERAÇÃO</t>
  </si>
  <si>
    <t>DESPESAS</t>
  </si>
  <si>
    <t>% CONSUMIDA SOBRE A FOLHA REMUNERAÇÃO</t>
  </si>
  <si>
    <t>Folha de Aposentadoria</t>
  </si>
  <si>
    <t>Folha de Pensionistas</t>
  </si>
  <si>
    <t>Total</t>
  </si>
  <si>
    <t>APORTE ANUAL (12 PARCELAS)</t>
  </si>
  <si>
    <t>FOLHA SALARIAL 
(12 PARCELAS)</t>
  </si>
  <si>
    <t>* O Custo Suplementar mensal apresentado é equivalente ao APORTE ANUAL, adotado pelo RPPS.</t>
  </si>
  <si>
    <t>Tabela de Financiamento do Déficit Atuarial</t>
  </si>
  <si>
    <t>PRESTAÇÃO</t>
  </si>
  <si>
    <t>FOLHA SALARIAL</t>
  </si>
  <si>
    <t>* Custo Suplementar</t>
  </si>
  <si>
    <t>Nº e VERSÃO:</t>
  </si>
  <si>
    <t>Benefícios</t>
  </si>
  <si>
    <t>Aposentadorias por Invalidez</t>
  </si>
  <si>
    <t>Pensão por Morte de Servidor Ativo</t>
  </si>
  <si>
    <t>Pensão por Morte de Aposentado por Invalidez</t>
  </si>
  <si>
    <t>Auxílio Doença</t>
  </si>
  <si>
    <t>Auxílio Reclusão</t>
  </si>
  <si>
    <t>Salário Maternidade</t>
  </si>
  <si>
    <t>Salário Família</t>
  </si>
  <si>
    <t>CUSTO SUPLEMENTAR</t>
  </si>
  <si>
    <r>
      <rPr>
        <b/>
        <sz val="12"/>
        <rFont val="Calibri"/>
        <family val="2"/>
      </rPr>
      <t>Servidor Ativo</t>
    </r>
    <r>
      <rPr>
        <b/>
        <sz val="14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>(1)</t>
    </r>
  </si>
  <si>
    <t>-</t>
  </si>
  <si>
    <r>
      <t xml:space="preserve">Ente Público </t>
    </r>
    <r>
      <rPr>
        <b/>
        <sz val="9"/>
        <color rgb="FFFF0000"/>
        <rFont val="Calibri"/>
        <family val="2"/>
      </rPr>
      <t>(1)</t>
    </r>
  </si>
  <si>
    <r>
      <t xml:space="preserve">CUSTO MENSAL </t>
    </r>
    <r>
      <rPr>
        <b/>
        <i/>
        <sz val="10"/>
        <color theme="1"/>
        <rFont val="Calibri"/>
        <family val="2"/>
        <scheme val="minor"/>
      </rPr>
      <t>(Serv. Ativo + Ente)</t>
    </r>
  </si>
  <si>
    <r>
      <rPr>
        <b/>
        <sz val="9"/>
        <color rgb="FFFF0000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 xml:space="preserve"> Sobre a Folha de Remuneração de Contribuição dos Servidores Ativos.</t>
    </r>
  </si>
  <si>
    <r>
      <t xml:space="preserve">Aposentado </t>
    </r>
    <r>
      <rPr>
        <b/>
        <i/>
        <sz val="10"/>
        <color theme="1"/>
        <rFont val="Calibri"/>
        <family val="2"/>
        <scheme val="minor"/>
      </rPr>
      <t xml:space="preserve">(acima Teto) </t>
    </r>
    <r>
      <rPr>
        <b/>
        <sz val="9"/>
        <color rgb="FFFF0000"/>
        <rFont val="Calibri"/>
        <family val="2"/>
        <scheme val="minor"/>
      </rPr>
      <t xml:space="preserve"> (2)</t>
    </r>
  </si>
  <si>
    <r>
      <t xml:space="preserve">Pensionista </t>
    </r>
    <r>
      <rPr>
        <b/>
        <i/>
        <sz val="10"/>
        <color theme="1"/>
        <rFont val="Calibri"/>
        <family val="2"/>
        <scheme val="minor"/>
      </rPr>
      <t>(acima do Teto)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9"/>
        <color rgb="FFFF0000"/>
        <rFont val="Calibri"/>
        <family val="2"/>
        <scheme val="minor"/>
      </rPr>
      <t>(2)</t>
    </r>
  </si>
  <si>
    <r>
      <t xml:space="preserve">CUSTO MENSAL </t>
    </r>
    <r>
      <rPr>
        <b/>
        <i/>
        <sz val="10"/>
        <color theme="1"/>
        <rFont val="Calibri"/>
        <family val="2"/>
        <scheme val="minor"/>
      </rPr>
      <t>(Beneficiários)</t>
    </r>
  </si>
  <si>
    <r>
      <rPr>
        <b/>
        <sz val="9"/>
        <color rgb="FFFF0000"/>
        <rFont val="Calibri"/>
        <family val="2"/>
        <scheme val="minor"/>
      </rPr>
      <t>(2)</t>
    </r>
    <r>
      <rPr>
        <b/>
        <sz val="10"/>
        <color theme="1"/>
        <rFont val="Calibri"/>
        <family val="2"/>
        <scheme val="minor"/>
      </rPr>
      <t xml:space="preserve"> Alíquota cobrada somente sobre os proventos, cujos valores ultrapassam o Teto do RGPS.</t>
    </r>
  </si>
  <si>
    <t>CUSTO MENSAL FINAL</t>
  </si>
  <si>
    <r>
      <t>Aposentadorias Programadas</t>
    </r>
    <r>
      <rPr>
        <i/>
        <sz val="9"/>
        <rFont val="Calibri"/>
        <family val="2"/>
      </rPr>
      <t xml:space="preserve">    (ATC, AID e COM)</t>
    </r>
  </si>
  <si>
    <r>
      <t xml:space="preserve">Pensão por Morte de Aposentado  </t>
    </r>
    <r>
      <rPr>
        <i/>
        <sz val="9"/>
        <rFont val="Calibri"/>
        <family val="2"/>
      </rPr>
      <t>(ATC, AID e COM)</t>
    </r>
  </si>
  <si>
    <t>Custo Mensal distribuido entre os Segurados e o Ente Público</t>
  </si>
  <si>
    <t>(Alíquotas e Valor Financeiro)</t>
  </si>
  <si>
    <t>Equilíbrio Financeiro do exercício   -   Plano de Custeio de Equilíbrio *</t>
  </si>
  <si>
    <t>Valor Mensal (R$)</t>
  </si>
  <si>
    <t>Valor Anual (R$)</t>
  </si>
  <si>
    <r>
      <t>Contribuição - Servidor Ativo</t>
    </r>
    <r>
      <rPr>
        <b/>
        <sz val="9"/>
        <color rgb="FFFF0000"/>
        <rFont val="Calibri"/>
        <family val="2"/>
      </rPr>
      <t xml:space="preserve"> (1)</t>
    </r>
  </si>
  <si>
    <r>
      <t>Contribuição - Aposentado</t>
    </r>
    <r>
      <rPr>
        <b/>
        <sz val="9"/>
        <color rgb="FFFF0000"/>
        <rFont val="Calibri"/>
        <family val="2"/>
      </rPr>
      <t xml:space="preserve"> (2)</t>
    </r>
  </si>
  <si>
    <r>
      <t>Contribuição - Pensionista</t>
    </r>
    <r>
      <rPr>
        <b/>
        <sz val="9"/>
        <color rgb="FFFF0000"/>
        <rFont val="Calibri"/>
        <family val="2"/>
      </rPr>
      <t xml:space="preserve"> (2)</t>
    </r>
  </si>
  <si>
    <r>
      <t>Contribuição - Ente Público</t>
    </r>
    <r>
      <rPr>
        <b/>
        <sz val="9"/>
        <color rgb="FFFF0000"/>
        <rFont val="Calibri"/>
        <family val="2"/>
      </rPr>
      <t xml:space="preserve"> (1)</t>
    </r>
  </si>
  <si>
    <r>
      <t>Financiamento do Déficit Atuarial</t>
    </r>
    <r>
      <rPr>
        <b/>
        <sz val="9"/>
        <color rgb="FFFF0000"/>
        <rFont val="Calibri"/>
        <family val="2"/>
      </rPr>
      <t xml:space="preserve"> (1)</t>
    </r>
  </si>
  <si>
    <r>
      <t>Folha de Benefícios Iminente</t>
    </r>
    <r>
      <rPr>
        <b/>
        <sz val="9"/>
        <color rgb="FFFF0000"/>
        <rFont val="Calibri"/>
        <family val="2"/>
      </rPr>
      <t xml:space="preserve"> (3)</t>
    </r>
  </si>
  <si>
    <r>
      <t>Orçamento Despesa Administrativa</t>
    </r>
    <r>
      <rPr>
        <b/>
        <sz val="9"/>
        <color rgb="FFFF0000"/>
        <rFont val="Calibri"/>
        <family val="2"/>
      </rPr>
      <t xml:space="preserve"> (4)</t>
    </r>
  </si>
  <si>
    <r>
      <rPr>
        <b/>
        <sz val="9"/>
        <color rgb="FFFF0000"/>
        <rFont val="Calibri"/>
        <family val="2"/>
        <scheme val="minor"/>
      </rPr>
      <t>(3)</t>
    </r>
    <r>
      <rPr>
        <b/>
        <sz val="10"/>
        <color theme="1"/>
        <rFont val="Calibri"/>
        <family val="2"/>
        <scheme val="minor"/>
      </rPr>
      <t xml:space="preserve"> Servidores Ativos que terão o direito de requerer a aposentadoria neste exercício.</t>
    </r>
  </si>
  <si>
    <r>
      <rPr>
        <b/>
        <sz val="9"/>
        <color rgb="FFFF0000"/>
        <rFont val="Calibri"/>
        <family val="2"/>
        <scheme val="minor"/>
      </rPr>
      <t>(4)</t>
    </r>
    <r>
      <rPr>
        <b/>
        <sz val="10"/>
        <color theme="1"/>
        <rFont val="Calibri"/>
        <family val="2"/>
        <scheme val="minor"/>
      </rPr>
      <t xml:space="preserve"> O valor informado é referente ao Orçamento da Despesa Administrativa.  Este valor sobre a Folha de Remuneração de Contribuição dos Servidores Ativos, gera uma alíquota superior a 2,00%.</t>
    </r>
  </si>
  <si>
    <t>SALDO FINANCEIRO</t>
  </si>
  <si>
    <t>%</t>
  </si>
  <si>
    <t>*Estimativa de Fluxo Financeiro, posicionado no último dia útil deste exercício.</t>
  </si>
  <si>
    <t>Equilíbrio Financeiro do exercício   -   Plano de Custeio Vigente *</t>
  </si>
  <si>
    <r>
      <t>Folha de Benefícios iminente</t>
    </r>
    <r>
      <rPr>
        <b/>
        <sz val="9"/>
        <color rgb="FFFF0000"/>
        <rFont val="Calibri"/>
        <family val="2"/>
      </rPr>
      <t xml:space="preserve"> (3)</t>
    </r>
  </si>
  <si>
    <t>PLANO</t>
  </si>
  <si>
    <t>Resultado Equilíbrio Atuarial</t>
  </si>
  <si>
    <t>EQUILÍBRIO</t>
  </si>
  <si>
    <t>VIGENTE</t>
  </si>
  <si>
    <r>
      <t xml:space="preserve">Valores </t>
    </r>
    <r>
      <rPr>
        <b/>
        <sz val="9"/>
        <color theme="1"/>
        <rFont val="Calibri"/>
        <family val="2"/>
        <scheme val="minor"/>
      </rPr>
      <t>(R$)</t>
    </r>
  </si>
  <si>
    <r>
      <t xml:space="preserve">Total RECEITA </t>
    </r>
    <r>
      <rPr>
        <b/>
        <sz val="9"/>
        <rFont val="Calibri"/>
        <family val="2"/>
      </rPr>
      <t>(1)</t>
    </r>
  </si>
  <si>
    <t>Aplicações em Segmento de Renda Fixa e Renda Variável</t>
  </si>
  <si>
    <t>Outras Aplicações e Demais Bens, Direitos e Ativos</t>
  </si>
  <si>
    <t>Créditos a Receber</t>
  </si>
  <si>
    <t>Reservas Matemáticas   (Despesas)</t>
  </si>
  <si>
    <r>
      <t xml:space="preserve">Total DESPESA </t>
    </r>
    <r>
      <rPr>
        <b/>
        <sz val="9"/>
        <rFont val="Calibri"/>
        <family val="2"/>
      </rPr>
      <t>(2)</t>
    </r>
  </si>
  <si>
    <t>Reservas Matemáticas de Benefícios Concedidos</t>
  </si>
  <si>
    <r>
      <t xml:space="preserve">VABF - </t>
    </r>
    <r>
      <rPr>
        <b/>
        <sz val="10"/>
        <rFont val="Calibri"/>
        <family val="2"/>
      </rPr>
      <t>Valor Atual dos Benefícios Futuros</t>
    </r>
  </si>
  <si>
    <r>
      <t xml:space="preserve">VACF - </t>
    </r>
    <r>
      <rPr>
        <b/>
        <sz val="10"/>
        <rFont val="Calibri"/>
        <family val="2"/>
      </rPr>
      <t>Valor Atual das Contribuições Futuras</t>
    </r>
  </si>
  <si>
    <t>Reservas Matemáticas de Benefícios a Conceder</t>
  </si>
  <si>
    <r>
      <t xml:space="preserve">Total RECEITA com Compensação </t>
    </r>
    <r>
      <rPr>
        <b/>
        <sz val="9"/>
        <rFont val="Calibri"/>
        <family val="2"/>
      </rPr>
      <t>(3)</t>
    </r>
  </si>
  <si>
    <r>
      <t xml:space="preserve">DÉFICIT ATUARIAL </t>
    </r>
    <r>
      <rPr>
        <b/>
        <sz val="9"/>
        <rFont val="Calibri"/>
        <family val="2"/>
      </rPr>
      <t>( 1 + 2 + 3 )</t>
    </r>
  </si>
  <si>
    <t>4 - ATIVOS GARANTIDORES</t>
  </si>
  <si>
    <t>5 - PLANO DE AMORTIZAÇÃO - CENÁRIO INDICADO</t>
  </si>
  <si>
    <t>Plano de Custeio</t>
  </si>
  <si>
    <t>Equilíbrio</t>
  </si>
  <si>
    <t xml:space="preserve">     (+) Bancos Conta Movimento - RPPS</t>
  </si>
  <si>
    <t xml:space="preserve">     (+) Investimentos e Aplicações  (CP e LP)</t>
  </si>
  <si>
    <t xml:space="preserve">     (+) Crédito a Curto Prazo</t>
  </si>
  <si>
    <t xml:space="preserve">     (+) Crédito a Longo Prazo</t>
  </si>
  <si>
    <t xml:space="preserve">     (+) Imobilizado</t>
  </si>
  <si>
    <t xml:space="preserve">     Aposentadorias e Pensões</t>
  </si>
  <si>
    <t xml:space="preserve">     Contribuições do Ente</t>
  </si>
  <si>
    <t xml:space="preserve">     Contribuições do Inativo</t>
  </si>
  <si>
    <t xml:space="preserve">     Contribuições do Pensionista</t>
  </si>
  <si>
    <t xml:space="preserve">     Compensação Previdenciária</t>
  </si>
  <si>
    <t xml:space="preserve">     Contribuições do Ativo</t>
  </si>
  <si>
    <t xml:space="preserve">     Parcelamento de Débitos Previdenciários</t>
  </si>
  <si>
    <t xml:space="preserve">     Outros Créditos</t>
  </si>
  <si>
    <t xml:space="preserve">     Ajuste de Resultado Atuarial Superavitário</t>
  </si>
  <si>
    <t>RESULTADO ATUARIAL</t>
  </si>
  <si>
    <t>Vigente</t>
  </si>
  <si>
    <t>6 - PROVISÕES MATEMÁTICAS PREVIDENCIÁRIAS</t>
  </si>
  <si>
    <r>
      <t xml:space="preserve">RREO - RELATÓRIO RESUMIDO DA EXECUÇÃO ORÇAMENTÁRIA - </t>
    </r>
    <r>
      <rPr>
        <b/>
        <sz val="10"/>
        <color theme="1"/>
        <rFont val="Calibri"/>
        <family val="2"/>
        <scheme val="minor"/>
      </rPr>
      <t>LRF Art 53, § 1º, inciso II</t>
    </r>
  </si>
  <si>
    <r>
      <t xml:space="preserve">PLANO PREVIDENCIÁRIO - GERAÇÃO ATUAL - </t>
    </r>
    <r>
      <rPr>
        <b/>
        <sz val="11"/>
        <color theme="1"/>
        <rFont val="Calibri"/>
        <family val="2"/>
        <scheme val="minor"/>
      </rPr>
      <t>(Plano de Custeio Equilíbrio)</t>
    </r>
  </si>
  <si>
    <r>
      <t xml:space="preserve">PLANO PREVIDENCIÁRIO - GERAÇÃO ATUAL e FUTURA - </t>
    </r>
    <r>
      <rPr>
        <b/>
        <sz val="11"/>
        <color theme="1"/>
        <rFont val="Calibri"/>
        <family val="2"/>
        <scheme val="minor"/>
      </rPr>
      <t>(Plano de Custeio Equilíbrio)</t>
    </r>
  </si>
  <si>
    <r>
      <t xml:space="preserve">PLANO PREVIDENCIÁRIO - GERAÇÃO ATUAL - </t>
    </r>
    <r>
      <rPr>
        <b/>
        <sz val="11"/>
        <color theme="1"/>
        <rFont val="Calibri"/>
        <family val="2"/>
        <scheme val="minor"/>
      </rPr>
      <t>(Plano de Custeio Vigente)</t>
    </r>
  </si>
  <si>
    <r>
      <t xml:space="preserve">PLANO PREVIDENCIÁRIO - GERAÇÃO ATUAL e FUTURA - </t>
    </r>
    <r>
      <rPr>
        <b/>
        <sz val="11"/>
        <color theme="1"/>
        <rFont val="Calibri"/>
        <family val="2"/>
        <scheme val="minor"/>
      </rPr>
      <t>(Plano de Custeio Vigente)</t>
    </r>
  </si>
  <si>
    <r>
      <t>Plano Previdenciário / Capitalizado - Benefícios Concedidos</t>
    </r>
    <r>
      <rPr>
        <b/>
        <sz val="12"/>
        <rFont val="Calibri"/>
        <family val="2"/>
      </rPr>
      <t xml:space="preserve">   (Plano de Custeio de Equilíbrio)</t>
    </r>
  </si>
  <si>
    <r>
      <t>Plano Previdenciário / Capitalizado - Benefícios a Conceder</t>
    </r>
    <r>
      <rPr>
        <b/>
        <sz val="12"/>
        <rFont val="Calibri"/>
        <family val="2"/>
      </rPr>
      <t xml:space="preserve">   </t>
    </r>
    <r>
      <rPr>
        <b/>
        <sz val="11"/>
        <rFont val="Calibri"/>
        <family val="2"/>
      </rPr>
      <t>(Plano de Custeio de Equilíbrio)</t>
    </r>
  </si>
  <si>
    <t xml:space="preserve">EVOLUÇÃO DAS PROVISÕES </t>
  </si>
  <si>
    <r>
      <t>Plano Previdenciário / Capitalizado - Benefícios Concedidos</t>
    </r>
    <r>
      <rPr>
        <b/>
        <sz val="12"/>
        <rFont val="Calibri"/>
        <family val="2"/>
      </rPr>
      <t xml:space="preserve">   (Plano de Custeio Vigente)</t>
    </r>
  </si>
  <si>
    <r>
      <t>Plano Previdenciário / Capitalizado - Benefícios a Conceder</t>
    </r>
    <r>
      <rPr>
        <b/>
        <sz val="12"/>
        <rFont val="Calibri"/>
        <family val="2"/>
      </rPr>
      <t xml:space="preserve">   </t>
    </r>
    <r>
      <rPr>
        <b/>
        <sz val="11"/>
        <rFont val="Calibri"/>
        <family val="2"/>
      </rPr>
      <t>(Plano de Custeio Vigente)</t>
    </r>
  </si>
  <si>
    <t>Plano Previdenciário</t>
  </si>
  <si>
    <r>
      <rPr>
        <b/>
        <sz val="18"/>
        <color rgb="FF000000"/>
        <rFont val="Calibri"/>
        <family val="2"/>
      </rPr>
      <t>Plano Previdenciário</t>
    </r>
    <r>
      <rPr>
        <i/>
        <sz val="11"/>
        <color indexed="8"/>
        <rFont val="Calibri"/>
        <family val="2"/>
      </rPr>
      <t xml:space="preserve">   -   Exercício </t>
    </r>
  </si>
  <si>
    <t>RECEITAS PROJETADAS DE EQUILÍBRIO  (Geração Atual)  - PLANO PREVIDENCIÁRIO</t>
  </si>
  <si>
    <t>DESPESAS PROJETADAS DE EQUILÍBRIO  (Geração Atual)  - PLANO PREVIDENCIÁRIO</t>
  </si>
  <si>
    <t>RECEITAS PROJETADAS VIGENTES  (Geração Atual)  - PLANO PREVIDENCIÁRIO</t>
  </si>
  <si>
    <t>DESPESAS PROJETADAS VIGENTES  (Geração Atual)  - PLANO PREVIDENCIÁRIO</t>
  </si>
  <si>
    <t>RECEITAS PROJETADAS EQUILÍBRIO  (Geração Atual + Geração Futura)  - PLANO PREVIDENCIÁRIO</t>
  </si>
  <si>
    <t>DESPESAS PROJETADAS  EQUILÍBRIO (Geração Atual + Geração Futura)  - PLANO PREVIDENCIÁRIO</t>
  </si>
  <si>
    <t>RECEITAS PROJETADAS VIGENTES  (Geração Atual + Geração Futura)  - PLANO PREVIDENCIÁRIO</t>
  </si>
  <si>
    <t>DESPESAS PROJETADAS VIGENTES (Geração Atual + Geração Futura)  - PLANO PREVIDENCIÁRIO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</si>
</sst>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_(* #,##0_);_(* \(#,##0\);_(* &quot;-&quot;??_);_(@_)"/>
    <numFmt numFmtId="168" formatCode="_(* #,##0.00_);_(* \(#,##0.00\);_(* &quot;-&quot;???????_);_(@_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color indexed="17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</font>
    <font>
      <b/>
      <sz val="8"/>
      <color theme="0"/>
      <name val="Calibri"/>
      <family val="2"/>
      <scheme val="minor"/>
    </font>
    <font>
      <b/>
      <sz val="16"/>
      <name val="Calibri"/>
      <family val="2"/>
    </font>
    <font>
      <b/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name val="Calibri"/>
      <family val="2"/>
    </font>
    <font>
      <strike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.5"/>
      <color theme="0"/>
      <name val="Calibri"/>
      <family val="2"/>
    </font>
    <font>
      <b/>
      <sz val="9"/>
      <color theme="0"/>
      <name val="Calibri"/>
      <family val="2"/>
    </font>
    <font>
      <sz val="8.5"/>
      <color theme="0"/>
      <name val="Calibri"/>
      <family val="2"/>
    </font>
    <font>
      <b/>
      <sz val="18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D998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66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</cellStyleXfs>
  <cellXfs count="37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/>
    </xf>
    <xf numFmtId="165" fontId="11" fillId="0" borderId="1" xfId="1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3" fillId="0" borderId="0" xfId="0" applyNumberFormat="1" applyFont="1" applyAlignment="1"/>
    <xf numFmtId="0" fontId="8" fillId="2" borderId="1" xfId="0" applyFont="1" applyFill="1" applyBorder="1" applyAlignment="1">
      <alignment horizontal="center" vertical="center" wrapText="1"/>
    </xf>
    <xf numFmtId="165" fontId="8" fillId="2" borderId="1" xfId="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0" fontId="13" fillId="0" borderId="0" xfId="0" applyFont="1"/>
    <xf numFmtId="0" fontId="3" fillId="0" borderId="0" xfId="0" applyFont="1" applyFill="1"/>
    <xf numFmtId="0" fontId="2" fillId="0" borderId="0" xfId="0" applyFont="1" applyFill="1"/>
    <xf numFmtId="0" fontId="35" fillId="0" borderId="0" xfId="0" applyFont="1"/>
    <xf numFmtId="0" fontId="30" fillId="0" borderId="0" xfId="0" applyFont="1" applyFill="1" applyBorder="1" applyAlignment="1">
      <alignment horizontal="left" vertical="center"/>
    </xf>
    <xf numFmtId="0" fontId="37" fillId="0" borderId="0" xfId="0" applyFont="1" applyBorder="1"/>
    <xf numFmtId="0" fontId="37" fillId="0" borderId="0" xfId="0" applyFont="1"/>
    <xf numFmtId="0" fontId="16" fillId="0" borderId="0" xfId="0" applyFont="1" applyFill="1" applyBorder="1" applyAlignment="1">
      <alignment horizontal="left" vertical="center"/>
    </xf>
    <xf numFmtId="0" fontId="37" fillId="0" borderId="0" xfId="0" applyFont="1" applyFill="1" applyBorder="1"/>
    <xf numFmtId="14" fontId="10" fillId="0" borderId="0" xfId="0" applyNumberFormat="1" applyFont="1" applyFill="1" applyBorder="1" applyAlignment="1">
      <alignment horizontal="left" vertical="center"/>
    </xf>
    <xf numFmtId="0" fontId="35" fillId="0" borderId="0" xfId="0" applyFont="1" applyBorder="1"/>
    <xf numFmtId="0" fontId="0" fillId="0" borderId="23" xfId="0" applyBorder="1"/>
    <xf numFmtId="0" fontId="5" fillId="0" borderId="0" xfId="0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14" fontId="40" fillId="0" borderId="0" xfId="0" applyNumberFormat="1" applyFont="1" applyFill="1" applyBorder="1" applyAlignment="1">
      <alignment horizontal="left" vertical="center"/>
    </xf>
    <xf numFmtId="10" fontId="11" fillId="0" borderId="1" xfId="2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 wrapText="1"/>
    </xf>
    <xf numFmtId="165" fontId="9" fillId="0" borderId="20" xfId="0" applyNumberFormat="1" applyFont="1" applyBorder="1" applyAlignment="1">
      <alignment horizontal="center"/>
    </xf>
    <xf numFmtId="0" fontId="0" fillId="0" borderId="12" xfId="0" applyBorder="1"/>
    <xf numFmtId="0" fontId="5" fillId="0" borderId="0" xfId="0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43" fontId="3" fillId="9" borderId="1" xfId="1" applyFont="1" applyFill="1" applyBorder="1" applyAlignment="1">
      <alignment horizontal="center" vertical="center"/>
    </xf>
    <xf numFmtId="10" fontId="5" fillId="9" borderId="1" xfId="2" applyNumberFormat="1" applyFont="1" applyFill="1" applyBorder="1" applyAlignment="1">
      <alignment horizontal="center" vertical="center"/>
    </xf>
    <xf numFmtId="165" fontId="9" fillId="11" borderId="20" xfId="0" applyNumberFormat="1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43" fontId="1" fillId="11" borderId="1" xfId="1" applyFont="1" applyFill="1" applyBorder="1" applyAlignment="1">
      <alignment horizontal="center" vertical="center"/>
    </xf>
    <xf numFmtId="10" fontId="26" fillId="11" borderId="1" xfId="2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21" xfId="0" applyBorder="1"/>
    <xf numFmtId="0" fontId="42" fillId="2" borderId="1" xfId="0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vertical="center"/>
    </xf>
    <xf numFmtId="10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6" fillId="0" borderId="1" xfId="0" applyNumberFormat="1" applyFont="1" applyBorder="1" applyAlignment="1">
      <alignment vertical="center"/>
    </xf>
    <xf numFmtId="10" fontId="16" fillId="0" borderId="1" xfId="0" applyNumberFormat="1" applyFont="1" applyBorder="1" applyAlignment="1">
      <alignment vertical="center"/>
    </xf>
    <xf numFmtId="165" fontId="9" fillId="5" borderId="1" xfId="0" applyNumberFormat="1" applyFont="1" applyFill="1" applyBorder="1" applyAlignment="1">
      <alignment vertical="center"/>
    </xf>
    <xf numFmtId="10" fontId="24" fillId="5" borderId="1" xfId="0" applyNumberFormat="1" applyFont="1" applyFill="1" applyBorder="1" applyAlignment="1">
      <alignment horizontal="center" vertical="center"/>
    </xf>
    <xf numFmtId="165" fontId="24" fillId="5" borderId="1" xfId="0" applyNumberFormat="1" applyFont="1" applyFill="1" applyBorder="1" applyAlignment="1">
      <alignment vertical="center"/>
    </xf>
    <xf numFmtId="10" fontId="24" fillId="5" borderId="1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top"/>
    </xf>
    <xf numFmtId="2" fontId="0" fillId="0" borderId="1" xfId="0" applyNumberFormat="1" applyBorder="1" applyAlignment="1">
      <alignment vertical="center"/>
    </xf>
    <xf numFmtId="10" fontId="9" fillId="0" borderId="1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3" xfId="0" applyBorder="1"/>
    <xf numFmtId="0" fontId="0" fillId="0" borderId="17" xfId="0" applyBorder="1"/>
    <xf numFmtId="0" fontId="0" fillId="0" borderId="19" xfId="0" applyBorder="1"/>
    <xf numFmtId="0" fontId="0" fillId="0" borderId="24" xfId="0" applyBorder="1"/>
    <xf numFmtId="0" fontId="30" fillId="0" borderId="1" xfId="0" applyFont="1" applyBorder="1" applyAlignment="1">
      <alignment horizontal="left" vertical="center"/>
    </xf>
    <xf numFmtId="0" fontId="0" fillId="0" borderId="18" xfId="0" applyBorder="1"/>
    <xf numFmtId="0" fontId="0" fillId="5" borderId="18" xfId="0" applyFill="1" applyBorder="1"/>
    <xf numFmtId="0" fontId="0" fillId="5" borderId="12" xfId="0" applyFill="1" applyBorder="1"/>
    <xf numFmtId="0" fontId="5" fillId="0" borderId="19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10" fontId="3" fillId="0" borderId="1" xfId="2" applyNumberFormat="1" applyFont="1" applyBorder="1" applyAlignment="1">
      <alignment horizontal="center" vertical="center"/>
    </xf>
    <xf numFmtId="0" fontId="48" fillId="5" borderId="1" xfId="0" applyFont="1" applyFill="1" applyBorder="1" applyAlignment="1">
      <alignment horizontal="right" vertical="center"/>
    </xf>
    <xf numFmtId="43" fontId="4" fillId="5" borderId="1" xfId="1" applyFont="1" applyFill="1" applyBorder="1" applyAlignment="1">
      <alignment horizontal="center" vertical="center"/>
    </xf>
    <xf numFmtId="10" fontId="4" fillId="5" borderId="1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8" fillId="13" borderId="1" xfId="0" applyFont="1" applyFill="1" applyBorder="1" applyAlignment="1">
      <alignment horizontal="right" vertical="center"/>
    </xf>
    <xf numFmtId="43" fontId="4" fillId="13" borderId="1" xfId="1" applyFont="1" applyFill="1" applyBorder="1" applyAlignment="1">
      <alignment horizontal="center" vertical="center"/>
    </xf>
    <xf numFmtId="10" fontId="5" fillId="13" borderId="1" xfId="2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  <xf numFmtId="165" fontId="4" fillId="0" borderId="3" xfId="1" applyNumberFormat="1" applyFont="1" applyBorder="1" applyAlignment="1">
      <alignment horizontal="center" vertical="center"/>
    </xf>
    <xf numFmtId="10" fontId="4" fillId="0" borderId="3" xfId="2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48" fillId="11" borderId="1" xfId="0" applyFont="1" applyFill="1" applyBorder="1" applyAlignment="1">
      <alignment horizontal="right" vertical="center"/>
    </xf>
    <xf numFmtId="43" fontId="4" fillId="11" borderId="1" xfId="1" applyFont="1" applyFill="1" applyBorder="1" applyAlignment="1">
      <alignment horizontal="center" vertical="center"/>
    </xf>
    <xf numFmtId="10" fontId="4" fillId="11" borderId="1" xfId="2" applyNumberFormat="1" applyFont="1" applyFill="1" applyBorder="1" applyAlignment="1">
      <alignment horizontal="center" vertical="center"/>
    </xf>
    <xf numFmtId="0" fontId="34" fillId="0" borderId="0" xfId="7" applyFont="1" applyFill="1" applyBorder="1" applyAlignment="1"/>
    <xf numFmtId="0" fontId="1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65" fontId="2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5" fontId="33" fillId="0" borderId="1" xfId="1" applyNumberFormat="1" applyFont="1" applyBorder="1" applyAlignment="1">
      <alignment horizontal="center" vertical="center"/>
    </xf>
    <xf numFmtId="165" fontId="50" fillId="0" borderId="1" xfId="1" applyNumberFormat="1" applyFont="1" applyBorder="1" applyAlignment="1">
      <alignment horizontal="center" vertical="center"/>
    </xf>
    <xf numFmtId="165" fontId="38" fillId="0" borderId="1" xfId="1" applyNumberFormat="1" applyFont="1" applyBorder="1" applyAlignment="1">
      <alignment horizontal="center" vertical="center"/>
    </xf>
    <xf numFmtId="165" fontId="51" fillId="0" borderId="1" xfId="1" applyNumberFormat="1" applyFont="1" applyBorder="1" applyAlignment="1">
      <alignment horizontal="center" vertical="center"/>
    </xf>
    <xf numFmtId="165" fontId="39" fillId="0" borderId="1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26" fillId="0" borderId="0" xfId="0" applyFont="1" applyAlignment="1">
      <alignment horizontal="center"/>
    </xf>
    <xf numFmtId="0" fontId="22" fillId="0" borderId="0" xfId="11"/>
    <xf numFmtId="0" fontId="9" fillId="0" borderId="1" xfId="11" applyFont="1" applyBorder="1" applyAlignment="1">
      <alignment horizontal="center" vertical="center"/>
    </xf>
    <xf numFmtId="0" fontId="9" fillId="2" borderId="1" xfId="11" applyFont="1" applyFill="1" applyBorder="1" applyAlignment="1">
      <alignment horizontal="center" vertical="center"/>
    </xf>
    <xf numFmtId="0" fontId="23" fillId="0" borderId="2" xfId="11" applyFont="1" applyBorder="1" applyAlignment="1">
      <alignment horizontal="center" vertical="center"/>
    </xf>
    <xf numFmtId="0" fontId="28" fillId="0" borderId="26" xfId="11" applyFont="1" applyBorder="1" applyAlignment="1">
      <alignment vertical="center"/>
    </xf>
    <xf numFmtId="43" fontId="53" fillId="0" borderId="14" xfId="12" applyFont="1" applyBorder="1" applyAlignment="1">
      <alignment vertical="center"/>
    </xf>
    <xf numFmtId="43" fontId="53" fillId="0" borderId="4" xfId="12" applyFont="1" applyBorder="1" applyAlignment="1">
      <alignment vertical="center"/>
    </xf>
    <xf numFmtId="0" fontId="23" fillId="0" borderId="25" xfId="11" applyFont="1" applyBorder="1" applyAlignment="1">
      <alignment horizontal="center" vertical="center"/>
    </xf>
    <xf numFmtId="0" fontId="29" fillId="0" borderId="27" xfId="11" applyFont="1" applyBorder="1" applyAlignment="1">
      <alignment vertical="center"/>
    </xf>
    <xf numFmtId="43" fontId="29" fillId="0" borderId="6" xfId="12" applyFont="1" applyBorder="1" applyAlignment="1">
      <alignment vertical="center"/>
    </xf>
    <xf numFmtId="43" fontId="29" fillId="0" borderId="7" xfId="12" applyFont="1" applyBorder="1" applyAlignment="1">
      <alignment vertical="center"/>
    </xf>
    <xf numFmtId="0" fontId="23" fillId="0" borderId="3" xfId="11" applyFont="1" applyBorder="1" applyAlignment="1">
      <alignment horizontal="center" vertical="center"/>
    </xf>
    <xf numFmtId="0" fontId="29" fillId="0" borderId="28" xfId="11" applyFont="1" applyBorder="1" applyAlignment="1">
      <alignment vertical="center"/>
    </xf>
    <xf numFmtId="43" fontId="29" fillId="0" borderId="9" xfId="12" applyFont="1" applyBorder="1" applyAlignment="1">
      <alignment vertical="center"/>
    </xf>
    <xf numFmtId="43" fontId="29" fillId="0" borderId="10" xfId="12" applyFont="1" applyBorder="1" applyAlignment="1">
      <alignment vertical="center"/>
    </xf>
    <xf numFmtId="0" fontId="22" fillId="0" borderId="0" xfId="11" applyAlignment="1">
      <alignment horizontal="center" vertical="center"/>
    </xf>
    <xf numFmtId="0" fontId="22" fillId="0" borderId="0" xfId="11" applyAlignment="1">
      <alignment vertical="center"/>
    </xf>
    <xf numFmtId="0" fontId="0" fillId="0" borderId="0" xfId="0" applyAlignment="1">
      <alignment vertical="center"/>
    </xf>
    <xf numFmtId="0" fontId="11" fillId="0" borderId="1" xfId="11" applyFont="1" applyBorder="1" applyAlignment="1">
      <alignment horizontal="center" vertical="center"/>
    </xf>
    <xf numFmtId="0" fontId="16" fillId="0" borderId="29" xfId="11" applyFont="1" applyBorder="1" applyAlignment="1">
      <alignment vertical="center"/>
    </xf>
    <xf numFmtId="168" fontId="53" fillId="0" borderId="30" xfId="12" applyNumberFormat="1" applyFont="1" applyFill="1" applyBorder="1" applyAlignment="1">
      <alignment vertical="center"/>
    </xf>
    <xf numFmtId="168" fontId="53" fillId="0" borderId="31" xfId="12" applyNumberFormat="1" applyFont="1" applyFill="1" applyBorder="1" applyAlignment="1">
      <alignment vertical="center"/>
    </xf>
    <xf numFmtId="0" fontId="11" fillId="0" borderId="0" xfId="11" applyFont="1" applyAlignment="1">
      <alignment horizontal="center" vertical="center"/>
    </xf>
    <xf numFmtId="0" fontId="23" fillId="0" borderId="0" xfId="11" applyFont="1" applyAlignment="1">
      <alignment vertical="center"/>
    </xf>
    <xf numFmtId="4" fontId="23" fillId="0" borderId="0" xfId="11" applyNumberFormat="1" applyFont="1" applyAlignment="1">
      <alignment vertical="center"/>
    </xf>
    <xf numFmtId="0" fontId="11" fillId="0" borderId="2" xfId="11" applyFont="1" applyBorder="1" applyAlignment="1">
      <alignment horizontal="center" vertical="center"/>
    </xf>
    <xf numFmtId="0" fontId="16" fillId="0" borderId="26" xfId="11" applyFont="1" applyBorder="1" applyAlignment="1">
      <alignment vertical="center"/>
    </xf>
    <xf numFmtId="43" fontId="9" fillId="0" borderId="14" xfId="12" applyFont="1" applyFill="1" applyBorder="1" applyAlignment="1">
      <alignment vertical="center"/>
    </xf>
    <xf numFmtId="43" fontId="9" fillId="0" borderId="4" xfId="12" applyFont="1" applyFill="1" applyBorder="1" applyAlignment="1">
      <alignment vertical="center"/>
    </xf>
    <xf numFmtId="0" fontId="11" fillId="0" borderId="25" xfId="11" applyFont="1" applyBorder="1" applyAlignment="1">
      <alignment horizontal="center" vertical="center"/>
    </xf>
    <xf numFmtId="0" fontId="16" fillId="0" borderId="27" xfId="11" applyFont="1" applyBorder="1" applyAlignment="1">
      <alignment vertical="center"/>
    </xf>
    <xf numFmtId="43" fontId="16" fillId="0" borderId="6" xfId="12" applyFont="1" applyFill="1" applyBorder="1" applyAlignment="1">
      <alignment vertical="center"/>
    </xf>
    <xf numFmtId="165" fontId="54" fillId="0" borderId="7" xfId="6" applyNumberFormat="1" applyFont="1" applyBorder="1" applyAlignment="1">
      <alignment horizontal="center" vertical="center"/>
    </xf>
    <xf numFmtId="0" fontId="20" fillId="0" borderId="27" xfId="11" applyFont="1" applyBorder="1" applyAlignment="1">
      <alignment vertical="center"/>
    </xf>
    <xf numFmtId="43" fontId="20" fillId="0" borderId="6" xfId="12" applyFont="1" applyFill="1" applyBorder="1" applyAlignment="1">
      <alignment vertical="center"/>
    </xf>
    <xf numFmtId="43" fontId="20" fillId="0" borderId="7" xfId="12" applyFont="1" applyFill="1" applyBorder="1" applyAlignment="1">
      <alignment vertical="center"/>
    </xf>
    <xf numFmtId="0" fontId="55" fillId="0" borderId="27" xfId="11" applyFont="1" applyBorder="1" applyAlignment="1">
      <alignment vertical="center"/>
    </xf>
    <xf numFmtId="165" fontId="54" fillId="0" borderId="7" xfId="6" applyNumberFormat="1" applyFont="1" applyBorder="1" applyAlignment="1">
      <alignment vertical="center"/>
    </xf>
    <xf numFmtId="0" fontId="11" fillId="0" borderId="3" xfId="11" applyFont="1" applyBorder="1" applyAlignment="1">
      <alignment horizontal="center" vertical="center"/>
    </xf>
    <xf numFmtId="0" fontId="55" fillId="0" borderId="28" xfId="11" applyFont="1" applyBorder="1" applyAlignment="1">
      <alignment vertical="center"/>
    </xf>
    <xf numFmtId="43" fontId="20" fillId="0" borderId="9" xfId="12" applyFont="1" applyFill="1" applyBorder="1" applyAlignment="1">
      <alignment vertical="center"/>
    </xf>
    <xf numFmtId="43" fontId="20" fillId="0" borderId="10" xfId="12" applyFont="1" applyFill="1" applyBorder="1" applyAlignment="1">
      <alignment vertical="center"/>
    </xf>
    <xf numFmtId="168" fontId="53" fillId="0" borderId="32" xfId="12" applyNumberFormat="1" applyFont="1" applyFill="1" applyBorder="1" applyAlignment="1">
      <alignment vertical="center"/>
    </xf>
    <xf numFmtId="168" fontId="53" fillId="0" borderId="33" xfId="12" applyNumberFormat="1" applyFont="1" applyFill="1" applyBorder="1" applyAlignment="1">
      <alignment vertical="center"/>
    </xf>
    <xf numFmtId="168" fontId="16" fillId="0" borderId="34" xfId="6" applyNumberFormat="1" applyFont="1" applyBorder="1" applyAlignment="1">
      <alignment horizontal="center" vertical="center"/>
    </xf>
    <xf numFmtId="168" fontId="16" fillId="0" borderId="35" xfId="6" applyNumberFormat="1" applyFont="1" applyBorder="1" applyAlignment="1">
      <alignment horizontal="center" vertical="center"/>
    </xf>
    <xf numFmtId="168" fontId="20" fillId="0" borderId="34" xfId="6" applyNumberFormat="1" applyFont="1" applyBorder="1" applyAlignment="1">
      <alignment horizontal="center" vertical="center"/>
    </xf>
    <xf numFmtId="168" fontId="20" fillId="0" borderId="35" xfId="6" applyNumberFormat="1" applyFont="1" applyBorder="1" applyAlignment="1">
      <alignment horizontal="center" vertical="center"/>
    </xf>
    <xf numFmtId="168" fontId="16" fillId="0" borderId="34" xfId="9" applyNumberFormat="1" applyFont="1" applyFill="1" applyBorder="1" applyAlignment="1">
      <alignment vertical="center"/>
    </xf>
    <xf numFmtId="168" fontId="16" fillId="0" borderId="35" xfId="9" applyNumberFormat="1" applyFont="1" applyFill="1" applyBorder="1" applyAlignment="1">
      <alignment vertical="center"/>
    </xf>
    <xf numFmtId="168" fontId="20" fillId="0" borderId="34" xfId="9" applyNumberFormat="1" applyFont="1" applyFill="1" applyBorder="1" applyAlignment="1">
      <alignment vertical="center"/>
    </xf>
    <xf numFmtId="168" fontId="20" fillId="0" borderId="35" xfId="9" applyNumberFormat="1" applyFont="1" applyFill="1" applyBorder="1" applyAlignment="1">
      <alignment vertical="center"/>
    </xf>
    <xf numFmtId="168" fontId="20" fillId="0" borderId="34" xfId="6" applyNumberFormat="1" applyFont="1" applyBorder="1" applyAlignment="1">
      <alignment vertical="center"/>
    </xf>
    <xf numFmtId="168" fontId="20" fillId="0" borderId="35" xfId="6" applyNumberFormat="1" applyFont="1" applyBorder="1" applyAlignment="1">
      <alignment vertical="center"/>
    </xf>
    <xf numFmtId="168" fontId="11" fillId="0" borderId="36" xfId="4" applyNumberFormat="1" applyFont="1" applyFill="1" applyBorder="1" applyAlignment="1">
      <alignment horizontal="center" vertical="center"/>
    </xf>
    <xf numFmtId="168" fontId="11" fillId="0" borderId="37" xfId="4" applyNumberFormat="1" applyFont="1" applyFill="1" applyBorder="1" applyAlignment="1">
      <alignment horizontal="center" vertical="center"/>
    </xf>
    <xf numFmtId="168" fontId="9" fillId="0" borderId="32" xfId="6" applyNumberFormat="1" applyFont="1" applyBorder="1" applyAlignment="1">
      <alignment vertical="center"/>
    </xf>
    <xf numFmtId="165" fontId="9" fillId="0" borderId="4" xfId="6" applyNumberFormat="1" applyFont="1" applyBorder="1" applyAlignment="1">
      <alignment vertical="center"/>
    </xf>
    <xf numFmtId="0" fontId="20" fillId="0" borderId="28" xfId="11" applyFont="1" applyBorder="1" applyAlignment="1">
      <alignment vertical="center"/>
    </xf>
    <xf numFmtId="168" fontId="29" fillId="0" borderId="36" xfId="11" applyNumberFormat="1" applyFont="1" applyBorder="1" applyAlignment="1">
      <alignment vertical="center"/>
    </xf>
    <xf numFmtId="165" fontId="20" fillId="0" borderId="10" xfId="11" applyNumberFormat="1" applyFont="1" applyBorder="1" applyAlignment="1">
      <alignment vertical="center"/>
    </xf>
    <xf numFmtId="43" fontId="25" fillId="0" borderId="14" xfId="12" applyFont="1" applyBorder="1" applyAlignment="1">
      <alignment vertical="center"/>
    </xf>
    <xf numFmtId="43" fontId="25" fillId="0" borderId="4" xfId="12" applyFont="1" applyBorder="1" applyAlignment="1">
      <alignment vertical="center"/>
    </xf>
    <xf numFmtId="0" fontId="20" fillId="0" borderId="38" xfId="11" applyFont="1" applyBorder="1" applyAlignment="1">
      <alignment vertical="center"/>
    </xf>
    <xf numFmtId="43" fontId="23" fillId="0" borderId="15" xfId="12" applyFont="1" applyBorder="1" applyAlignment="1">
      <alignment vertical="center"/>
    </xf>
    <xf numFmtId="43" fontId="23" fillId="0" borderId="39" xfId="12" applyFont="1" applyBorder="1" applyAlignment="1">
      <alignment vertical="center"/>
    </xf>
    <xf numFmtId="168" fontId="9" fillId="14" borderId="21" xfId="6" applyNumberFormat="1" applyFont="1" applyFill="1" applyBorder="1" applyAlignment="1">
      <alignment vertical="center"/>
    </xf>
    <xf numFmtId="165" fontId="9" fillId="14" borderId="13" xfId="6" applyNumberFormat="1" applyFont="1" applyFill="1" applyBorder="1" applyAlignment="1">
      <alignment vertical="center"/>
    </xf>
    <xf numFmtId="168" fontId="9" fillId="0" borderId="19" xfId="6" applyNumberFormat="1" applyFont="1" applyBorder="1" applyAlignment="1">
      <alignment vertical="center"/>
    </xf>
    <xf numFmtId="165" fontId="23" fillId="0" borderId="40" xfId="11" applyNumberFormat="1" applyFont="1" applyBorder="1" applyAlignment="1">
      <alignment vertical="center"/>
    </xf>
    <xf numFmtId="0" fontId="9" fillId="10" borderId="1" xfId="1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>
      <alignment horizontal="center"/>
    </xf>
    <xf numFmtId="165" fontId="10" fillId="2" borderId="1" xfId="8" applyFont="1" applyFill="1" applyBorder="1" applyAlignment="1">
      <alignment horizontal="center" vertical="center" wrapText="1"/>
    </xf>
    <xf numFmtId="165" fontId="16" fillId="2" borderId="1" xfId="8" applyFont="1" applyFill="1" applyBorder="1" applyAlignment="1">
      <alignment horizontal="center" vertical="center" wrapText="1"/>
    </xf>
    <xf numFmtId="167" fontId="11" fillId="0" borderId="41" xfId="8" applyNumberFormat="1" applyFont="1" applyFill="1" applyBorder="1" applyAlignment="1">
      <alignment horizontal="center"/>
    </xf>
    <xf numFmtId="167" fontId="11" fillId="0" borderId="42" xfId="8" applyNumberFormat="1" applyFont="1" applyFill="1" applyBorder="1" applyAlignment="1">
      <alignment horizontal="center"/>
    </xf>
    <xf numFmtId="167" fontId="11" fillId="0" borderId="26" xfId="8" applyNumberFormat="1" applyFont="1" applyFill="1" applyBorder="1" applyAlignment="1">
      <alignment horizontal="center"/>
    </xf>
    <xf numFmtId="167" fontId="11" fillId="0" borderId="43" xfId="8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7" fontId="11" fillId="0" borderId="0" xfId="8" applyNumberFormat="1" applyFont="1" applyFill="1" applyBorder="1" applyAlignment="1">
      <alignment horizontal="center"/>
    </xf>
    <xf numFmtId="167" fontId="11" fillId="0" borderId="44" xfId="8" applyNumberFormat="1" applyFont="1" applyFill="1" applyBorder="1" applyAlignment="1">
      <alignment horizontal="center"/>
    </xf>
    <xf numFmtId="167" fontId="11" fillId="0" borderId="45" xfId="8" applyNumberFormat="1" applyFont="1" applyFill="1" applyBorder="1" applyAlignment="1">
      <alignment horizontal="center"/>
    </xf>
    <xf numFmtId="167" fontId="11" fillId="0" borderId="46" xfId="8" applyNumberFormat="1" applyFont="1" applyFill="1" applyBorder="1" applyAlignment="1">
      <alignment horizontal="center"/>
    </xf>
    <xf numFmtId="167" fontId="11" fillId="0" borderId="19" xfId="8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vertical="center" wrapText="1"/>
    </xf>
    <xf numFmtId="165" fontId="8" fillId="11" borderId="1" xfId="8" applyFont="1" applyFill="1" applyBorder="1" applyAlignment="1">
      <alignment horizontal="center" vertical="center" wrapText="1"/>
    </xf>
    <xf numFmtId="165" fontId="10" fillId="11" borderId="1" xfId="8" applyFont="1" applyFill="1" applyBorder="1" applyAlignment="1">
      <alignment horizontal="center" vertical="center" wrapText="1"/>
    </xf>
    <xf numFmtId="165" fontId="16" fillId="11" borderId="1" xfId="8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57" fillId="12" borderId="1" xfId="0" applyFont="1" applyFill="1" applyBorder="1" applyAlignment="1">
      <alignment horizontal="center" vertical="center" wrapText="1"/>
    </xf>
    <xf numFmtId="165" fontId="57" fillId="12" borderId="1" xfId="8" applyFont="1" applyFill="1" applyBorder="1" applyAlignment="1">
      <alignment horizontal="center" vertical="center" wrapText="1"/>
    </xf>
    <xf numFmtId="165" fontId="58" fillId="12" borderId="1" xfId="8" applyFont="1" applyFill="1" applyBorder="1" applyAlignment="1">
      <alignment horizontal="center" vertical="center" wrapText="1"/>
    </xf>
    <xf numFmtId="165" fontId="56" fillId="12" borderId="1" xfId="8" applyFont="1" applyFill="1" applyBorder="1" applyAlignment="1">
      <alignment horizontal="center" vertical="center" wrapText="1"/>
    </xf>
    <xf numFmtId="0" fontId="57" fillId="12" borderId="1" xfId="0" applyFont="1" applyFill="1" applyBorder="1" applyAlignment="1">
      <alignment horizontal="center"/>
    </xf>
    <xf numFmtId="0" fontId="57" fillId="1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165" fontId="8" fillId="10" borderId="1" xfId="8" applyFont="1" applyFill="1" applyBorder="1" applyAlignment="1">
      <alignment horizontal="center" vertical="center" wrapText="1"/>
    </xf>
    <xf numFmtId="165" fontId="10" fillId="10" borderId="1" xfId="8" applyFont="1" applyFill="1" applyBorder="1" applyAlignment="1">
      <alignment horizontal="center" vertical="center" wrapText="1"/>
    </xf>
    <xf numFmtId="165" fontId="16" fillId="10" borderId="1" xfId="8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165" fontId="17" fillId="0" borderId="48" xfId="0" applyNumberFormat="1" applyFont="1" applyBorder="1" applyAlignment="1">
      <alignment horizontal="center"/>
    </xf>
    <xf numFmtId="165" fontId="17" fillId="0" borderId="47" xfId="0" applyNumberFormat="1" applyFont="1" applyBorder="1" applyAlignment="1">
      <alignment horizontal="center"/>
    </xf>
    <xf numFmtId="167" fontId="11" fillId="0" borderId="38" xfId="8" applyNumberFormat="1" applyFont="1" applyFill="1" applyBorder="1" applyAlignment="1">
      <alignment horizontal="center"/>
    </xf>
    <xf numFmtId="167" fontId="11" fillId="0" borderId="49" xfId="8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165" fontId="20" fillId="0" borderId="55" xfId="0" applyNumberFormat="1" applyFont="1" applyBorder="1"/>
    <xf numFmtId="0" fontId="20" fillId="0" borderId="56" xfId="0" applyFont="1" applyBorder="1" applyAlignment="1">
      <alignment horizontal="center"/>
    </xf>
    <xf numFmtId="165" fontId="20" fillId="0" borderId="57" xfId="0" applyNumberFormat="1" applyFont="1" applyBorder="1"/>
    <xf numFmtId="165" fontId="20" fillId="0" borderId="58" xfId="0" applyNumberFormat="1" applyFont="1" applyBorder="1"/>
    <xf numFmtId="165" fontId="20" fillId="0" borderId="59" xfId="0" applyNumberFormat="1" applyFont="1" applyBorder="1"/>
    <xf numFmtId="165" fontId="20" fillId="0" borderId="60" xfId="0" applyNumberFormat="1" applyFont="1" applyBorder="1"/>
    <xf numFmtId="0" fontId="20" fillId="0" borderId="51" xfId="0" applyFont="1" applyBorder="1" applyAlignment="1">
      <alignment horizontal="center"/>
    </xf>
    <xf numFmtId="165" fontId="20" fillId="0" borderId="61" xfId="0" applyNumberFormat="1" applyFont="1" applyBorder="1"/>
    <xf numFmtId="165" fontId="20" fillId="0" borderId="62" xfId="0" applyNumberFormat="1" applyFont="1" applyBorder="1"/>
    <xf numFmtId="165" fontId="20" fillId="0" borderId="63" xfId="0" applyNumberFormat="1" applyFont="1" applyBorder="1"/>
    <xf numFmtId="0" fontId="61" fillId="15" borderId="1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60" fillId="15" borderId="18" xfId="0" applyFont="1" applyFill="1" applyBorder="1" applyAlignment="1">
      <alignment horizontal="center" vertical="center" wrapText="1"/>
    </xf>
    <xf numFmtId="0" fontId="60" fillId="15" borderId="12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30" fillId="0" borderId="0" xfId="13" applyFont="1" applyAlignment="1">
      <alignment horizontal="center"/>
    </xf>
    <xf numFmtId="0" fontId="10" fillId="2" borderId="1" xfId="13" applyFont="1" applyFill="1" applyBorder="1" applyAlignment="1">
      <alignment horizontal="center" vertical="center"/>
    </xf>
    <xf numFmtId="0" fontId="20" fillId="2" borderId="1" xfId="13" applyFont="1" applyFill="1" applyBorder="1" applyAlignment="1">
      <alignment horizontal="center" vertical="center" wrapText="1"/>
    </xf>
    <xf numFmtId="0" fontId="16" fillId="0" borderId="64" xfId="13" applyFont="1" applyBorder="1" applyAlignment="1">
      <alignment horizontal="center"/>
    </xf>
    <xf numFmtId="165" fontId="20" fillId="0" borderId="64" xfId="13" applyNumberFormat="1" applyFont="1" applyBorder="1" applyAlignment="1">
      <alignment horizontal="center" vertical="center"/>
    </xf>
    <xf numFmtId="0" fontId="16" fillId="0" borderId="65" xfId="13" applyFont="1" applyBorder="1" applyAlignment="1">
      <alignment horizontal="center"/>
    </xf>
    <xf numFmtId="165" fontId="20" fillId="0" borderId="65" xfId="13" applyNumberFormat="1" applyFont="1" applyBorder="1" applyAlignment="1">
      <alignment horizontal="center" vertical="center"/>
    </xf>
    <xf numFmtId="0" fontId="16" fillId="0" borderId="66" xfId="13" applyFont="1" applyBorder="1" applyAlignment="1">
      <alignment horizontal="center"/>
    </xf>
    <xf numFmtId="165" fontId="20" fillId="0" borderId="66" xfId="13" applyNumberFormat="1" applyFont="1" applyBorder="1" applyAlignment="1">
      <alignment horizontal="center" vertical="center"/>
    </xf>
    <xf numFmtId="165" fontId="30" fillId="0" borderId="0" xfId="13" applyNumberFormat="1" applyFont="1" applyAlignment="1">
      <alignment horizontal="center"/>
    </xf>
    <xf numFmtId="165" fontId="10" fillId="2" borderId="1" xfId="13" applyNumberFormat="1" applyFont="1" applyFill="1" applyBorder="1" applyAlignment="1">
      <alignment horizontal="center" vertical="center"/>
    </xf>
    <xf numFmtId="165" fontId="20" fillId="2" borderId="1" xfId="13" applyNumberFormat="1" applyFont="1" applyFill="1" applyBorder="1" applyAlignment="1">
      <alignment horizontal="center" vertical="center" wrapText="1"/>
    </xf>
    <xf numFmtId="165" fontId="30" fillId="0" borderId="0" xfId="13" applyNumberFormat="1" applyFont="1" applyAlignment="1"/>
    <xf numFmtId="0" fontId="10" fillId="17" borderId="1" xfId="13" applyFont="1" applyFill="1" applyBorder="1" applyAlignment="1">
      <alignment horizontal="center" vertical="center"/>
    </xf>
    <xf numFmtId="0" fontId="20" fillId="17" borderId="1" xfId="13" applyFont="1" applyFill="1" applyBorder="1" applyAlignment="1">
      <alignment horizontal="center" vertical="center" wrapText="1"/>
    </xf>
    <xf numFmtId="165" fontId="10" fillId="17" borderId="1" xfId="13" applyNumberFormat="1" applyFont="1" applyFill="1" applyBorder="1" applyAlignment="1">
      <alignment horizontal="center" vertical="center"/>
    </xf>
    <xf numFmtId="165" fontId="20" fillId="17" borderId="1" xfId="13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center"/>
    </xf>
    <xf numFmtId="0" fontId="52" fillId="0" borderId="1" xfId="11" applyFont="1" applyBorder="1" applyAlignment="1">
      <alignment horizontal="center"/>
    </xf>
    <xf numFmtId="165" fontId="24" fillId="5" borderId="20" xfId="0" applyNumberFormat="1" applyFont="1" applyFill="1" applyBorder="1" applyAlignment="1">
      <alignment horizontal="center" vertical="center"/>
    </xf>
    <xf numFmtId="165" fontId="24" fillId="5" borderId="12" xfId="0" applyNumberFormat="1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left"/>
    </xf>
    <xf numFmtId="0" fontId="9" fillId="8" borderId="18" xfId="0" applyFont="1" applyFill="1" applyBorder="1" applyAlignment="1">
      <alignment horizontal="left"/>
    </xf>
    <xf numFmtId="0" fontId="9" fillId="8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9" borderId="20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left" vertical="center"/>
    </xf>
    <xf numFmtId="0" fontId="9" fillId="9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4" fillId="0" borderId="0" xfId="7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0" xfId="0" applyFont="1" applyFill="1" applyAlignment="1">
      <alignment horizontal="center" vertical="center" wrapText="1"/>
    </xf>
    <xf numFmtId="0" fontId="31" fillId="6" borderId="23" xfId="0" applyFont="1" applyFill="1" applyBorder="1" applyAlignment="1">
      <alignment horizontal="center" vertical="center" wrapText="1"/>
    </xf>
    <xf numFmtId="0" fontId="34" fillId="0" borderId="0" xfId="7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 wrapText="1"/>
    </xf>
    <xf numFmtId="0" fontId="32" fillId="10" borderId="3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 wrapText="1"/>
    </xf>
    <xf numFmtId="0" fontId="31" fillId="7" borderId="17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/>
    </xf>
    <xf numFmtId="0" fontId="47" fillId="7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top" wrapText="1"/>
    </xf>
    <xf numFmtId="0" fontId="31" fillId="12" borderId="2" xfId="0" applyFont="1" applyFill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/>
    </xf>
    <xf numFmtId="0" fontId="47" fillId="1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10" fillId="14" borderId="16" xfId="11" applyFont="1" applyFill="1" applyBorder="1" applyAlignment="1">
      <alignment horizontal="left" vertical="center"/>
    </xf>
    <xf numFmtId="0" fontId="10" fillId="14" borderId="21" xfId="11" applyFont="1" applyFill="1" applyBorder="1" applyAlignment="1">
      <alignment horizontal="left" vertical="center"/>
    </xf>
    <xf numFmtId="0" fontId="16" fillId="0" borderId="17" xfId="11" applyFont="1" applyBorder="1" applyAlignment="1">
      <alignment horizontal="left" vertical="center"/>
    </xf>
    <xf numFmtId="0" fontId="16" fillId="0" borderId="19" xfId="11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56" fillId="12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20" fillId="2" borderId="1" xfId="13" applyFont="1" applyFill="1" applyBorder="1" applyAlignment="1">
      <alignment horizontal="center" vertical="center" wrapText="1"/>
    </xf>
    <xf numFmtId="0" fontId="15" fillId="2" borderId="1" xfId="13" applyFont="1" applyFill="1" applyBorder="1" applyAlignment="1">
      <alignment horizontal="center" vertical="center" wrapText="1"/>
    </xf>
    <xf numFmtId="165" fontId="30" fillId="0" borderId="0" xfId="13" applyNumberFormat="1" applyFont="1" applyAlignment="1">
      <alignment horizontal="center"/>
    </xf>
    <xf numFmtId="0" fontId="30" fillId="0" borderId="0" xfId="13" applyFont="1" applyAlignment="1">
      <alignment horizontal="center"/>
    </xf>
    <xf numFmtId="165" fontId="20" fillId="2" borderId="1" xfId="13" applyNumberFormat="1" applyFont="1" applyFill="1" applyBorder="1" applyAlignment="1">
      <alignment horizontal="center" vertical="center" wrapText="1"/>
    </xf>
    <xf numFmtId="0" fontId="15" fillId="17" borderId="1" xfId="13" applyFont="1" applyFill="1" applyBorder="1" applyAlignment="1">
      <alignment horizontal="center" vertical="center" wrapText="1"/>
    </xf>
    <xf numFmtId="0" fontId="20" fillId="17" borderId="1" xfId="13" applyFont="1" applyFill="1" applyBorder="1" applyAlignment="1">
      <alignment horizontal="center" vertical="center" wrapText="1"/>
    </xf>
    <xf numFmtId="165" fontId="20" fillId="17" borderId="1" xfId="13" applyNumberFormat="1" applyFont="1" applyFill="1" applyBorder="1" applyAlignment="1">
      <alignment horizontal="center" vertical="center" wrapText="1"/>
    </xf>
    <xf numFmtId="0" fontId="59" fillId="15" borderId="50" xfId="0" applyFont="1" applyFill="1" applyBorder="1" applyAlignment="1">
      <alignment horizontal="center" vertical="center" wrapText="1"/>
    </xf>
    <xf numFmtId="0" fontId="59" fillId="15" borderId="51" xfId="0" applyFont="1" applyFill="1" applyBorder="1" applyAlignment="1">
      <alignment horizontal="center" vertical="center" wrapText="1"/>
    </xf>
    <xf numFmtId="165" fontId="20" fillId="15" borderId="53" xfId="0" applyNumberFormat="1" applyFont="1" applyFill="1" applyBorder="1" applyAlignment="1">
      <alignment horizontal="center"/>
    </xf>
    <xf numFmtId="165" fontId="20" fillId="15" borderId="54" xfId="0" applyNumberFormat="1" applyFont="1" applyFill="1" applyBorder="1" applyAlignment="1">
      <alignment horizontal="center"/>
    </xf>
    <xf numFmtId="0" fontId="18" fillId="9" borderId="50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165" fontId="20" fillId="9" borderId="53" xfId="0" applyNumberFormat="1" applyFont="1" applyFill="1" applyBorder="1" applyAlignment="1">
      <alignment horizontal="center"/>
    </xf>
    <xf numFmtId="165" fontId="20" fillId="9" borderId="54" xfId="0" applyNumberFormat="1" applyFont="1" applyFill="1" applyBorder="1" applyAlignment="1">
      <alignment horizontal="center"/>
    </xf>
    <xf numFmtId="165" fontId="20" fillId="16" borderId="53" xfId="0" applyNumberFormat="1" applyFont="1" applyFill="1" applyBorder="1" applyAlignment="1">
      <alignment horizontal="center"/>
    </xf>
    <xf numFmtId="165" fontId="20" fillId="16" borderId="54" xfId="0" applyNumberFormat="1" applyFont="1" applyFill="1" applyBorder="1" applyAlignment="1">
      <alignment horizontal="center"/>
    </xf>
    <xf numFmtId="0" fontId="18" fillId="11" borderId="50" xfId="0" applyFont="1" applyFill="1" applyBorder="1" applyAlignment="1">
      <alignment horizontal="center" vertical="center" wrapText="1"/>
    </xf>
    <xf numFmtId="0" fontId="18" fillId="11" borderId="51" xfId="0" applyFont="1" applyFill="1" applyBorder="1" applyAlignment="1">
      <alignment horizontal="center" vertical="center" wrapText="1"/>
    </xf>
    <xf numFmtId="165" fontId="20" fillId="11" borderId="53" xfId="0" applyNumberFormat="1" applyFont="1" applyFill="1" applyBorder="1" applyAlignment="1">
      <alignment horizontal="center"/>
    </xf>
    <xf numFmtId="165" fontId="20" fillId="11" borderId="54" xfId="0" applyNumberFormat="1" applyFont="1" applyFill="1" applyBorder="1" applyAlignment="1">
      <alignment horizontal="center"/>
    </xf>
    <xf numFmtId="0" fontId="18" fillId="16" borderId="50" xfId="0" applyFont="1" applyFill="1" applyBorder="1" applyAlignment="1">
      <alignment horizontal="center" vertical="center" wrapText="1"/>
    </xf>
    <xf numFmtId="0" fontId="18" fillId="16" borderId="51" xfId="0" applyFont="1" applyFill="1" applyBorder="1" applyAlignment="1">
      <alignment horizontal="center" vertical="center" wrapText="1"/>
    </xf>
  </cellXfs>
  <cellStyles count="14">
    <cellStyle name="Moeda 2" xfId="4" xr:uid="{00000000-0005-0000-0000-000000000000}"/>
    <cellStyle name="Moeda 3" xfId="5" xr:uid="{00000000-0005-0000-0000-000001000000}"/>
    <cellStyle name="Normal" xfId="0" builtinId="0"/>
    <cellStyle name="Normal 2" xfId="6" xr:uid="{00000000-0005-0000-0000-000003000000}"/>
    <cellStyle name="Normal 3" xfId="7" xr:uid="{00000000-0005-0000-0000-000004000000}"/>
    <cellStyle name="Normal_PROVISÕES MATEMÁTICAS FELIZ NATAL - MT" xfId="11" xr:uid="{00000000-0005-0000-0000-000005000000}"/>
    <cellStyle name="Normal_PROVISÕES MATEMÁTICAS MENSAIS" xfId="13" xr:uid="{00000000-0005-0000-0000-000006000000}"/>
    <cellStyle name="Normal_TABELA SAC e PRICE" xfId="3" xr:uid="{00000000-0005-0000-0000-000007000000}"/>
    <cellStyle name="Porcentagem" xfId="2" builtinId="5"/>
    <cellStyle name="Separador de milhares_PROJEÇÃO IMPRIMIR" xfId="8" xr:uid="{00000000-0005-0000-0000-000009000000}"/>
    <cellStyle name="Separador de milhares_PROVISÕES MATEMÁTICAS FELIZ NATAL - MT" xfId="12" xr:uid="{00000000-0005-0000-0000-00000A000000}"/>
    <cellStyle name="Vírgula" xfId="1" builtinId="3"/>
    <cellStyle name="Vírgula 2" xfId="9" xr:uid="{00000000-0005-0000-0000-00000C000000}"/>
    <cellStyle name="Vírgula 3" xfId="10" xr:uid="{00000000-0005-0000-0000-00000D000000}"/>
  </cellStyles>
  <dxfs count="24">
    <dxf>
      <font>
        <b/>
        <i val="0"/>
        <color rgb="FFE60000"/>
      </font>
    </dxf>
    <dxf>
      <font>
        <b/>
        <i val="0"/>
        <color rgb="FFE60000"/>
      </font>
    </dxf>
    <dxf>
      <font>
        <b/>
        <i val="0"/>
        <color rgb="FFE60000"/>
      </font>
    </dxf>
    <dxf>
      <font>
        <b/>
        <i val="0"/>
        <color rgb="FFE60000"/>
      </font>
    </dxf>
    <dxf>
      <font>
        <b/>
        <i val="0"/>
        <color rgb="FFE60000"/>
      </font>
    </dxf>
    <dxf>
      <font>
        <b/>
        <i val="0"/>
        <color rgb="FFE60000"/>
      </font>
    </dxf>
    <dxf>
      <font>
        <b/>
        <i val="0"/>
        <color rgb="FFE60000"/>
      </font>
    </dxf>
    <dxf>
      <font>
        <b/>
        <i val="0"/>
        <color rgb="FFE6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CALCULO%20ATUARIAL%204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-%20EXECU&#199;&#195;O/TECNOLOGIA/C&#193;LCULO%20ATUARIAL/CAPITALIZA&#199;&#195;O/C&#193;LCULO%20ATUARIAL_EC_20_103%20(P.14.816)/c-REAVALIA&#199;&#195;O%20ATUARIAL%204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-%20EXECU&#199;&#195;O/TECNOLOGIA/C&#193;LCULO%20ATUARIAL/CAPITALIZA&#199;&#195;O/a-CALCULO%20ATUARIAL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-PROJE&#199;AO%20ATUARIAL%2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REMISSA"/>
      <sheetName val="2-NORMAS"/>
      <sheetName val="3-FINANÇAS"/>
      <sheetName val="4-BD SER. ATIVOS"/>
      <sheetName val="5-BD APOSENTADOS"/>
      <sheetName val="6-BD PENSIONISTAS"/>
      <sheetName val="7-BD FALECIDOS e EXONERADOS"/>
      <sheetName val="8-BD APOSENTADOS FALECIDOS"/>
      <sheetName val="9-BD PENSIONISTAS FALECIDOS"/>
      <sheetName val="10-PMB SERV. ATIVOS"/>
      <sheetName val="10.1-EC 20 SERV. ATIVOS"/>
      <sheetName val="11-PMB APOSENTADOS"/>
      <sheetName val="12-PMB PENSIONISTAS"/>
      <sheetName val="13-PMB FALECIDOS e EXONERADOS"/>
      <sheetName val="14-ALÍQUOTAS"/>
      <sheetName val="15-EFA"/>
      <sheetName val="16-EXTRATO"/>
      <sheetName val="17-CONTABILIDADE"/>
      <sheetName val="18-RISCO IMINENTE "/>
      <sheetName val="19-COMPARATIVO 3 ANOS"/>
      <sheetName val="20-ESTATÍSTICAS"/>
      <sheetName val="21-PROCESSADOR"/>
      <sheetName val="22-BD"/>
      <sheetName val="23-TÁBUAS"/>
      <sheetName val="24-COMUTAÇÕES (M)"/>
      <sheetName val="25-COMUTAÇÕES (F)"/>
      <sheetName val="26-SPPS"/>
      <sheetName val="27-DRAA"/>
      <sheetName val="28-CHECK LIST"/>
    </sheetNames>
    <sheetDataSet>
      <sheetData sheetId="0">
        <row r="6">
          <cell r="C6">
            <v>2020</v>
          </cell>
        </row>
        <row r="7">
          <cell r="C7" t="str">
            <v>ALTAMIRA-PA</v>
          </cell>
        </row>
        <row r="12">
          <cell r="C12">
            <v>1571</v>
          </cell>
        </row>
        <row r="13">
          <cell r="I13">
            <v>43830</v>
          </cell>
        </row>
        <row r="14">
          <cell r="C14">
            <v>43830</v>
          </cell>
        </row>
        <row r="15">
          <cell r="C15">
            <v>44120</v>
          </cell>
        </row>
        <row r="18">
          <cell r="E18" t="str">
            <v>VERSÃO</v>
          </cell>
          <cell r="F18" t="str">
            <v>1º</v>
          </cell>
        </row>
      </sheetData>
      <sheetData sheetId="1"/>
      <sheetData sheetId="2">
        <row r="90">
          <cell r="C90">
            <v>50143559.159999996</v>
          </cell>
        </row>
        <row r="91">
          <cell r="C91">
            <v>4817856.78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163618.85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C10">
            <v>4154098.1581818503</v>
          </cell>
          <cell r="E10">
            <v>3689906.9727272321</v>
          </cell>
        </row>
        <row r="12">
          <cell r="C12">
            <v>748604.86</v>
          </cell>
          <cell r="D12">
            <v>0.1802</v>
          </cell>
          <cell r="E12">
            <v>670077.32341258286</v>
          </cell>
          <cell r="F12">
            <v>0.18160000000000001</v>
          </cell>
        </row>
        <row r="13">
          <cell r="C13">
            <v>34939.050000000003</v>
          </cell>
          <cell r="D13">
            <v>8.3999999999999995E-3</v>
          </cell>
          <cell r="E13">
            <v>27266.354898754307</v>
          </cell>
          <cell r="F13">
            <v>7.4000000000000003E-3</v>
          </cell>
        </row>
        <row r="14">
          <cell r="C14">
            <v>41489.464729676081</v>
          </cell>
          <cell r="D14">
            <v>0.01</v>
          </cell>
          <cell r="E14">
            <v>35568.512310896498</v>
          </cell>
          <cell r="F14">
            <v>9.5999999999999992E-3</v>
          </cell>
        </row>
        <row r="15">
          <cell r="C15">
            <v>66999.17</v>
          </cell>
          <cell r="D15">
            <v>1.61E-2</v>
          </cell>
          <cell r="E15">
            <v>40204.497540289114</v>
          </cell>
          <cell r="F15">
            <v>1.09E-2</v>
          </cell>
        </row>
        <row r="16">
          <cell r="C16">
            <v>8538.33</v>
          </cell>
          <cell r="D16">
            <v>2.0999999999999999E-3</v>
          </cell>
          <cell r="E16">
            <v>4896.9040576982443</v>
          </cell>
          <cell r="F16">
            <v>1.2999999999999999E-3</v>
          </cell>
          <cell r="K16">
            <v>-251619721.72999999</v>
          </cell>
        </row>
        <row r="17">
          <cell r="E17">
            <v>18185.574166666986</v>
          </cell>
          <cell r="F17">
            <v>4.8999999999999998E-3</v>
          </cell>
          <cell r="K17">
            <v>-265579750.25470552</v>
          </cell>
          <cell r="L17">
            <v>-13960028.524705539</v>
          </cell>
          <cell r="M17">
            <v>14770077.665550999</v>
          </cell>
          <cell r="N17">
            <v>810049.1408454607</v>
          </cell>
          <cell r="O17">
            <v>1.4999999999999999E-2</v>
          </cell>
          <cell r="P17">
            <v>54003276.056364052</v>
          </cell>
        </row>
        <row r="18">
          <cell r="E18">
            <v>0</v>
          </cell>
          <cell r="F18">
            <v>0</v>
          </cell>
          <cell r="K18">
            <v>-280078415.41831815</v>
          </cell>
          <cell r="L18">
            <v>-14498665.163612662</v>
          </cell>
          <cell r="M18">
            <v>15589531.339951215</v>
          </cell>
          <cell r="N18">
            <v>1090866.1763385537</v>
          </cell>
          <cell r="O18">
            <v>1.9999999999999997E-2</v>
          </cell>
          <cell r="P18">
            <v>54543308.816927694</v>
          </cell>
        </row>
        <row r="19">
          <cell r="E19">
            <v>3883.2188888890455</v>
          </cell>
          <cell r="F19">
            <v>1.1000000000000001E-3</v>
          </cell>
          <cell r="K19">
            <v>-290764807.35860407</v>
          </cell>
          <cell r="L19">
            <v>-10686391.940285929</v>
          </cell>
          <cell r="M19">
            <v>16440602.985055275</v>
          </cell>
          <cell r="N19">
            <v>5754211.0447693467</v>
          </cell>
          <cell r="O19">
            <v>0.10445348442849356</v>
          </cell>
          <cell r="P19">
            <v>55088741.90509697</v>
          </cell>
        </row>
        <row r="20">
          <cell r="E20">
            <v>0</v>
          </cell>
          <cell r="F20">
            <v>0</v>
          </cell>
          <cell r="K20">
            <v>-296226533.50002807</v>
          </cell>
          <cell r="L20">
            <v>-5461726.1414240189</v>
          </cell>
          <cell r="M20">
            <v>17067894.19195006</v>
          </cell>
          <cell r="N20">
            <v>11606168.050526042</v>
          </cell>
          <cell r="O20">
            <v>0.20859535175747287</v>
          </cell>
          <cell r="P20">
            <v>55639629.32414794</v>
          </cell>
        </row>
        <row r="21">
          <cell r="C21">
            <v>900570.87472967617</v>
          </cell>
          <cell r="D21">
            <v>0.21679999999999999</v>
          </cell>
          <cell r="E21">
            <v>800082.38527577696</v>
          </cell>
          <cell r="F21">
            <v>0.21679999999999996</v>
          </cell>
          <cell r="K21">
            <v>-296052648.52486354</v>
          </cell>
          <cell r="L21">
            <v>173884.97516451776</v>
          </cell>
          <cell r="M21">
            <v>17388497.516451649</v>
          </cell>
          <cell r="N21">
            <v>17562382.491616167</v>
          </cell>
          <cell r="O21">
            <v>0.31252001006600771</v>
          </cell>
          <cell r="P21">
            <v>56196025.617389418</v>
          </cell>
        </row>
        <row r="22">
          <cell r="K22">
            <v>-295588995.40968847</v>
          </cell>
          <cell r="L22">
            <v>463653.11517506838</v>
          </cell>
          <cell r="M22">
            <v>17378290.46840949</v>
          </cell>
          <cell r="N22">
            <v>17841943.583584558</v>
          </cell>
          <cell r="O22">
            <v>0.31435124606659032</v>
          </cell>
          <cell r="P22">
            <v>56757985.873563312</v>
          </cell>
        </row>
        <row r="23">
          <cell r="K23">
            <v>-294814114.66207546</v>
          </cell>
          <cell r="L23">
            <v>774880.74761302769</v>
          </cell>
          <cell r="M23">
            <v>17351074.030548714</v>
          </cell>
          <cell r="N23">
            <v>18125954.778161742</v>
          </cell>
          <cell r="O23">
            <v>0.31619321234101722</v>
          </cell>
          <cell r="P23">
            <v>57325565.732298948</v>
          </cell>
        </row>
        <row r="24">
          <cell r="K24">
            <v>-293705216.27987593</v>
          </cell>
          <cell r="L24">
            <v>1108898.3821995407</v>
          </cell>
          <cell r="M24">
            <v>17305588.530663829</v>
          </cell>
          <cell r="N24">
            <v>18414486.91286337</v>
          </cell>
          <cell r="O24">
            <v>0.31804597176418642</v>
          </cell>
          <cell r="P24">
            <v>57898821.389621936</v>
          </cell>
        </row>
        <row r="25">
          <cell r="K25">
            <v>-292238100.52269554</v>
          </cell>
          <cell r="L25">
            <v>1467115.7571804114</v>
          </cell>
          <cell r="M25">
            <v>17240496.195628718</v>
          </cell>
          <cell r="N25">
            <v>18707611.952809129</v>
          </cell>
          <cell r="O25">
            <v>0.3199095875794164</v>
          </cell>
          <cell r="P25">
            <v>58477809.603518158</v>
          </cell>
        </row>
        <row r="26">
          <cell r="K26">
            <v>-290387074.01470566</v>
          </cell>
          <cell r="L26">
            <v>1851026.5079898983</v>
          </cell>
          <cell r="M26">
            <v>17154376.500682227</v>
          </cell>
          <cell r="N26">
            <v>19005403.008672126</v>
          </cell>
          <cell r="O26">
            <v>0.32178412340060497</v>
          </cell>
          <cell r="P26">
            <v>59062587.699553341</v>
          </cell>
        </row>
        <row r="27">
          <cell r="K27">
            <v>-288124860.90445489</v>
          </cell>
          <cell r="L27">
            <v>2262213.1102507934</v>
          </cell>
          <cell r="M27">
            <v>17045721.244663224</v>
          </cell>
          <cell r="N27">
            <v>19307934.354914017</v>
          </cell>
          <cell r="O27">
            <v>0.32366964321440067</v>
          </cell>
          <cell r="P27">
            <v>59653213.576548874</v>
          </cell>
        </row>
        <row r="28">
          <cell r="K28">
            <v>-285422508.79123598</v>
          </cell>
          <cell r="L28">
            <v>2702352.1132188961</v>
          </cell>
          <cell r="M28">
            <v>16912929.335091501</v>
          </cell>
          <cell r="N28">
            <v>19615281.448310398</v>
          </cell>
          <cell r="O28">
            <v>0.32556621138238689</v>
          </cell>
          <cell r="P28">
            <v>60249745.712314367</v>
          </cell>
        </row>
        <row r="29">
          <cell r="K29">
            <v>-282249289.11051047</v>
          </cell>
          <cell r="L29">
            <v>3173219.6807255279</v>
          </cell>
          <cell r="M29">
            <v>16754301.266045554</v>
          </cell>
          <cell r="N29">
            <v>19927520.946771082</v>
          </cell>
          <cell r="O29">
            <v>0.32747389264327892</v>
          </cell>
          <cell r="P29">
            <v>60852243.169437513</v>
          </cell>
        </row>
        <row r="30">
          <cell r="K30">
            <v>-278572591.65283746</v>
          </cell>
          <cell r="L30">
            <v>3676697.4576730039</v>
          </cell>
          <cell r="M30">
            <v>16568033.270786965</v>
          </cell>
          <cell r="N30">
            <v>20244730.728459969</v>
          </cell>
          <cell r="O30">
            <v>0.32939275211513364</v>
          </cell>
          <cell r="P30">
            <v>61460765.601131886</v>
          </cell>
        </row>
        <row r="31">
          <cell r="K31">
            <v>-274357812.87163973</v>
          </cell>
          <cell r="L31">
            <v>4214778.7811976988</v>
          </cell>
          <cell r="M31">
            <v>16352211.130021559</v>
          </cell>
          <cell r="N31">
            <v>20566989.911219258</v>
          </cell>
          <cell r="O31">
            <v>0.33132285529757244</v>
          </cell>
          <cell r="P31">
            <v>62075373.257143207</v>
          </cell>
        </row>
        <row r="32">
          <cell r="K32">
            <v>-269568237.61490214</v>
          </cell>
          <cell r="L32">
            <v>4789575.2567376178</v>
          </cell>
          <cell r="M32">
            <v>16104803.615565253</v>
          </cell>
          <cell r="N32">
            <v>20894378.872302871</v>
          </cell>
          <cell r="O32">
            <v>0.33326426807401699</v>
          </cell>
          <cell r="P32">
            <v>62696126.989714637</v>
          </cell>
        </row>
        <row r="33">
          <cell r="K33">
            <v>-264164913.8944729</v>
          </cell>
          <cell r="L33">
            <v>5403323.7204292379</v>
          </cell>
          <cell r="M33">
            <v>15823655.547994755</v>
          </cell>
          <cell r="N33">
            <v>21226979.268423993</v>
          </cell>
          <cell r="O33">
            <v>0.33521705671393814</v>
          </cell>
          <cell r="P33">
            <v>63323088.259611785</v>
          </cell>
        </row>
        <row r="34">
          <cell r="C34">
            <v>456950.79740000353</v>
          </cell>
          <cell r="D34">
            <v>0.11</v>
          </cell>
          <cell r="K34">
            <v>-258106520.28395674</v>
          </cell>
          <cell r="L34">
            <v>6058393.6105161626</v>
          </cell>
          <cell r="M34">
            <v>15506480.445605559</v>
          </cell>
          <cell r="N34">
            <v>21564874.056121722</v>
          </cell>
          <cell r="O34">
            <v>0.33718128787511797</v>
          </cell>
          <cell r="P34">
            <v>63956319.142207906</v>
          </cell>
        </row>
        <row r="35">
          <cell r="C35">
            <v>526739.6464574585</v>
          </cell>
          <cell r="D35">
            <v>0.12679999999999997</v>
          </cell>
          <cell r="E35">
            <v>62311.472372727752</v>
          </cell>
          <cell r="F35">
            <v>1.4999999999999999E-2</v>
          </cell>
          <cell r="K35">
            <v>-251349225.51217306</v>
          </cell>
          <cell r="L35">
            <v>6757294.7717836667</v>
          </cell>
          <cell r="M35">
            <v>15150852.740668261</v>
          </cell>
          <cell r="N35">
            <v>21908147.512451928</v>
          </cell>
          <cell r="O35">
            <v>0.33915702860592528</v>
          </cell>
          <cell r="P35">
            <v>64595882.333629988</v>
          </cell>
        </row>
        <row r="36">
          <cell r="C36">
            <v>983690.44385746203</v>
          </cell>
          <cell r="D36">
            <v>0.23679999999999995</v>
          </cell>
          <cell r="E36">
            <v>62311.472372727752</v>
          </cell>
          <cell r="F36">
            <v>1.4999999999999999E-2</v>
          </cell>
          <cell r="K36">
            <v>-243846539.79373014</v>
          </cell>
          <cell r="L36">
            <v>7502685.718442915</v>
          </cell>
          <cell r="M36">
            <v>14754199.537564559</v>
          </cell>
          <cell r="N36">
            <v>22256885.256007474</v>
          </cell>
          <cell r="O36">
            <v>0.34114434634760399</v>
          </cell>
          <cell r="P36">
            <v>65241841.156966291</v>
          </cell>
        </row>
        <row r="37">
          <cell r="C37">
            <v>158.33840000000006</v>
          </cell>
          <cell r="D37">
            <v>0.11</v>
          </cell>
          <cell r="K37">
            <v>-235549157.41134906</v>
          </cell>
          <cell r="L37">
            <v>8297382.3823810667</v>
          </cell>
          <cell r="M37">
            <v>14313791.885891959</v>
          </cell>
          <cell r="N37">
            <v>22611174.268273026</v>
          </cell>
          <cell r="O37">
            <v>0.34314330893657546</v>
          </cell>
          <cell r="P37">
            <v>65894259.568535954</v>
          </cell>
        </row>
        <row r="38">
          <cell r="C38">
            <v>0</v>
          </cell>
          <cell r="D38">
            <v>0.11</v>
          </cell>
          <cell r="K38">
            <v>-226404790.03607541</v>
          </cell>
          <cell r="L38">
            <v>9144367.3752736431</v>
          </cell>
          <cell r="M38">
            <v>13826735.540046191</v>
          </cell>
          <cell r="N38">
            <v>22971102.915319834</v>
          </cell>
          <cell r="O38">
            <v>0.34515398460675406</v>
          </cell>
          <cell r="P38">
            <v>66553202.164221317</v>
          </cell>
        </row>
        <row r="39">
          <cell r="C39">
            <v>158.33840000000006</v>
          </cell>
          <cell r="K39">
            <v>-216357990.24134725</v>
          </cell>
          <cell r="L39">
            <v>10046799.79472816</v>
          </cell>
          <cell r="M39">
            <v>13289961.175117627</v>
          </cell>
          <cell r="N39">
            <v>23336760.969845787</v>
          </cell>
          <cell r="O39">
            <v>0.34717644199187608</v>
          </cell>
          <cell r="P39">
            <v>67218734.185863525</v>
          </cell>
        </row>
        <row r="40">
          <cell r="C40">
            <v>983848.78225746204</v>
          </cell>
          <cell r="E40">
            <v>62311.472372727752</v>
          </cell>
          <cell r="K40">
            <v>-205349964.63494796</v>
          </cell>
          <cell r="L40">
            <v>11008025.606399288</v>
          </cell>
          <cell r="M40">
            <v>12700214.027167084</v>
          </cell>
          <cell r="N40">
            <v>23708239.633566372</v>
          </cell>
          <cell r="O40">
            <v>0.34921075012784286</v>
          </cell>
          <cell r="P40">
            <v>67890921.527722165</v>
          </cell>
        </row>
        <row r="41">
          <cell r="K41">
            <v>-193318375.99905738</v>
          </cell>
          <cell r="L41">
            <v>12031588.635890566</v>
          </cell>
          <cell r="M41">
            <v>12054042.924071446</v>
          </cell>
          <cell r="N41">
            <v>24085631.559962012</v>
          </cell>
          <cell r="O41">
            <v>0.35125697845507697</v>
          </cell>
          <cell r="P41">
            <v>68569830.74299939</v>
          </cell>
        </row>
        <row r="42">
          <cell r="K42">
            <v>-180197133.79281452</v>
          </cell>
          <cell r="L42">
            <v>13121242.206242852</v>
          </cell>
          <cell r="M42">
            <v>11347788.671144668</v>
          </cell>
          <cell r="N42">
            <v>24469030.87738752</v>
          </cell>
          <cell r="O42">
            <v>0.3533151968208928</v>
          </cell>
          <cell r="P42">
            <v>69255529.050429389</v>
          </cell>
        </row>
        <row r="43">
          <cell r="K43">
            <v>-165916172.33390334</v>
          </cell>
          <cell r="L43">
            <v>14280961.458911186</v>
          </cell>
          <cell r="M43">
            <v>10577571.753638214</v>
          </cell>
          <cell r="N43">
            <v>24858533.2125494</v>
          </cell>
          <cell r="O43">
            <v>0.35538547548188054</v>
          </cell>
          <cell r="P43">
            <v>69948084.340933681</v>
          </cell>
        </row>
        <row r="44">
          <cell r="K44">
            <v>-150401215.93554658</v>
          </cell>
          <cell r="L44">
            <v>15514956.398356777</v>
          </cell>
          <cell r="M44">
            <v>9739279.3160001263</v>
          </cell>
          <cell r="N44">
            <v>25254235.714356903</v>
          </cell>
          <cell r="O44">
            <v>0.35746788510630467</v>
          </cell>
          <cell r="P44">
            <v>70647565.184343025</v>
          </cell>
        </row>
        <row r="45">
          <cell r="K45">
            <v>-133573530.2328105</v>
          </cell>
          <cell r="L45">
            <v>16827685.702736087</v>
          </cell>
          <cell r="M45">
            <v>8828551.3754165843</v>
          </cell>
          <cell r="N45">
            <v>25656237.078152671</v>
          </cell>
          <cell r="O45">
            <v>0.35956249677651586</v>
          </cell>
          <cell r="P45">
            <v>71354040.836186454</v>
          </cell>
        </row>
        <row r="46">
          <cell r="K46">
            <v>-115349658.88714729</v>
          </cell>
          <cell r="L46">
            <v>18223871.345663209</v>
          </cell>
          <cell r="M46">
            <v>7840766.2246659761</v>
          </cell>
          <cell r="N46">
            <v>26064637.570329186</v>
          </cell>
          <cell r="O46">
            <v>0.3616693819913776</v>
          </cell>
          <cell r="P46">
            <v>72067581.244548321</v>
          </cell>
        </row>
        <row r="47">
          <cell r="K47">
            <v>-95641144.81048587</v>
          </cell>
          <cell r="L47">
            <v>19708514.076661423</v>
          </cell>
          <cell r="M47">
            <v>6771024.9766755467</v>
          </cell>
          <cell r="N47">
            <v>26479539.053336971</v>
          </cell>
          <cell r="O47">
            <v>0.36378861266870666</v>
          </cell>
          <cell r="P47">
            <v>72788257.056993797</v>
          </cell>
        </row>
        <row r="48">
          <cell r="K48">
            <v>-74354234.999770433</v>
          </cell>
          <cell r="L48">
            <v>21286909.810715433</v>
          </cell>
          <cell r="M48">
            <v>5614135.2003755206</v>
          </cell>
          <cell r="N48">
            <v>26901045.011090953</v>
          </cell>
          <cell r="O48">
            <v>0.36592026114772797</v>
          </cell>
          <cell r="P48">
            <v>73516139.62756373</v>
          </cell>
        </row>
        <row r="49">
          <cell r="K49">
            <v>-51389568.019475743</v>
          </cell>
          <cell r="L49">
            <v>22964666.98029469</v>
          </cell>
          <cell r="M49">
            <v>4364593.5944865244</v>
          </cell>
          <cell r="N49">
            <v>27329260.574781213</v>
          </cell>
          <cell r="O49">
            <v>0.36806440019154396</v>
          </cell>
          <cell r="P49">
            <v>74251301.023839369</v>
          </cell>
        </row>
        <row r="50">
          <cell r="K50">
            <v>-26641843.113124382</v>
          </cell>
          <cell r="L50">
            <v>24747724.906351361</v>
          </cell>
          <cell r="M50">
            <v>3016567.6427432261</v>
          </cell>
          <cell r="N50">
            <v>27764292.549094588</v>
          </cell>
          <cell r="O50">
            <v>0.3702211029896183</v>
          </cell>
          <cell r="P50">
            <v>74993814.034077764</v>
          </cell>
        </row>
        <row r="51">
          <cell r="K51">
            <v>530.13498891890049</v>
          </cell>
          <cell r="L51">
            <v>26642373.248113301</v>
          </cell>
          <cell r="M51">
            <v>1563876.1907404012</v>
          </cell>
          <cell r="N51">
            <v>28206249.438853703</v>
          </cell>
          <cell r="O51">
            <v>0.3723904431602742</v>
          </cell>
          <cell r="P51">
            <v>75743752.174418539</v>
          </cell>
        </row>
      </sheetData>
      <sheetData sheetId="15">
        <row r="7">
          <cell r="N7">
            <v>55125034.789999999</v>
          </cell>
          <cell r="R7">
            <v>55125034.789999999</v>
          </cell>
          <cell r="W7">
            <v>456950.79740000353</v>
          </cell>
          <cell r="X7">
            <v>5940360.3662000457</v>
          </cell>
          <cell r="Y7">
            <v>0.11</v>
          </cell>
          <cell r="AB7">
            <v>456950.79740000353</v>
          </cell>
          <cell r="AC7">
            <v>5940360.3662000457</v>
          </cell>
          <cell r="AD7">
            <v>0.11</v>
          </cell>
        </row>
        <row r="8">
          <cell r="N8">
            <v>54961415.939999998</v>
          </cell>
          <cell r="R8">
            <v>54961415.939999998</v>
          </cell>
          <cell r="W8">
            <v>158.33840000000006</v>
          </cell>
          <cell r="X8">
            <v>2058.3992000000007</v>
          </cell>
          <cell r="Y8">
            <v>0.11</v>
          </cell>
          <cell r="AB8">
            <v>158.33840000000006</v>
          </cell>
          <cell r="AC8">
            <v>2058.3992000000007</v>
          </cell>
          <cell r="AD8">
            <v>0.11</v>
          </cell>
        </row>
        <row r="9">
          <cell r="N9">
            <v>163618.85</v>
          </cell>
          <cell r="R9">
            <v>163618.85</v>
          </cell>
          <cell r="W9">
            <v>0</v>
          </cell>
          <cell r="X9">
            <v>0</v>
          </cell>
          <cell r="Y9">
            <v>0.11</v>
          </cell>
          <cell r="AB9">
            <v>0</v>
          </cell>
          <cell r="AC9">
            <v>0</v>
          </cell>
          <cell r="AD9">
            <v>0.11</v>
          </cell>
        </row>
        <row r="10">
          <cell r="N10">
            <v>0</v>
          </cell>
          <cell r="R10">
            <v>0</v>
          </cell>
          <cell r="W10">
            <v>526739.6464574585</v>
          </cell>
          <cell r="X10">
            <v>6847615.4039469603</v>
          </cell>
          <cell r="Y10">
            <v>0.12679999999999997</v>
          </cell>
          <cell r="AB10">
            <v>526739.6464574585</v>
          </cell>
          <cell r="AC10">
            <v>6847615.4039469603</v>
          </cell>
          <cell r="AD10">
            <v>0.12679999999999997</v>
          </cell>
        </row>
        <row r="11">
          <cell r="W11">
            <v>62311.472372727752</v>
          </cell>
          <cell r="X11">
            <v>810049.14084546082</v>
          </cell>
          <cell r="Y11">
            <v>1.4999999999999999E-2</v>
          </cell>
          <cell r="AB11">
            <v>41540.981581818502</v>
          </cell>
          <cell r="AC11">
            <v>540032.76056364051</v>
          </cell>
          <cell r="AD11">
            <v>0.01</v>
          </cell>
        </row>
        <row r="12">
          <cell r="W12">
            <v>1046160.2546301897</v>
          </cell>
          <cell r="X12">
            <v>13600083.310192468</v>
          </cell>
          <cell r="Y12">
            <v>0.25179999999999997</v>
          </cell>
          <cell r="AB12">
            <v>1025389.7638392806</v>
          </cell>
          <cell r="AC12">
            <v>13330066.929910647</v>
          </cell>
          <cell r="AD12">
            <v>0.24679999999999996</v>
          </cell>
        </row>
        <row r="15">
          <cell r="N15">
            <v>-306744756.51999998</v>
          </cell>
          <cell r="R15">
            <v>-308516123.20000005</v>
          </cell>
        </row>
        <row r="16">
          <cell r="N16">
            <v>-79815648.969999999</v>
          </cell>
          <cell r="R16">
            <v>-79815648.969999999</v>
          </cell>
          <cell r="W16">
            <v>578902.00000000012</v>
          </cell>
          <cell r="X16">
            <v>7525726.0000000019</v>
          </cell>
          <cell r="Y16">
            <v>0.13935684183576724</v>
          </cell>
          <cell r="AB16">
            <v>578902.00000000012</v>
          </cell>
          <cell r="AC16">
            <v>7525726.0000000019</v>
          </cell>
          <cell r="AD16">
            <v>0.13935684183576724</v>
          </cell>
        </row>
        <row r="17">
          <cell r="N17">
            <v>-79840211.810000002</v>
          </cell>
          <cell r="R17">
            <v>-79840211.810000002</v>
          </cell>
          <cell r="W17">
            <v>39471.12000000001</v>
          </cell>
          <cell r="X17">
            <v>513124.56000000011</v>
          </cell>
          <cell r="Y17">
            <v>9.5017302184490452E-3</v>
          </cell>
          <cell r="AB17">
            <v>39471.12000000001</v>
          </cell>
          <cell r="AC17">
            <v>513124.56000000011</v>
          </cell>
          <cell r="AD17">
            <v>9.5017302184490452E-3</v>
          </cell>
        </row>
        <row r="18">
          <cell r="N18">
            <v>24562.84</v>
          </cell>
          <cell r="R18">
            <v>24562.84</v>
          </cell>
          <cell r="W18">
            <v>57118.363636363632</v>
          </cell>
          <cell r="X18">
            <v>742538.72727272718</v>
          </cell>
          <cell r="Y18">
            <v>1.3749882997796802E-2</v>
          </cell>
          <cell r="AB18">
            <v>57118.363636363632</v>
          </cell>
          <cell r="AC18">
            <v>742538.72727272718</v>
          </cell>
          <cell r="AD18">
            <v>1.3749882997796802E-2</v>
          </cell>
        </row>
        <row r="19">
          <cell r="N19">
            <v>-226929107.54999998</v>
          </cell>
          <cell r="R19">
            <v>-228700474.23000002</v>
          </cell>
          <cell r="W19">
            <v>106664.84823076925</v>
          </cell>
          <cell r="X19">
            <v>1386643.0270000002</v>
          </cell>
          <cell r="Y19">
            <v>2.5677016808253253E-2</v>
          </cell>
          <cell r="AB19">
            <v>106664.84823076925</v>
          </cell>
          <cell r="AC19">
            <v>1386643.0270000002</v>
          </cell>
          <cell r="AD19">
            <v>2.5677016808253253E-2</v>
          </cell>
        </row>
        <row r="20">
          <cell r="N20">
            <v>-363350951.37</v>
          </cell>
          <cell r="R20">
            <v>-363350951.37</v>
          </cell>
          <cell r="W20">
            <v>782156.33186713303</v>
          </cell>
          <cell r="X20">
            <v>10168032.31427273</v>
          </cell>
          <cell r="Y20">
            <v>0.18828547186026634</v>
          </cell>
          <cell r="AB20">
            <v>782156.33186713303</v>
          </cell>
          <cell r="AC20">
            <v>10168032.31427273</v>
          </cell>
          <cell r="AD20">
            <v>0.18828547186026634</v>
          </cell>
        </row>
        <row r="21">
          <cell r="N21">
            <v>136421843.82000002</v>
          </cell>
          <cell r="R21">
            <v>134650477.13999999</v>
          </cell>
        </row>
        <row r="24">
          <cell r="V24" t="str">
            <v>Superávit Financeiro</v>
          </cell>
          <cell r="W24">
            <v>264003.9227630567</v>
          </cell>
          <cell r="X24">
            <v>3432050.995919738</v>
          </cell>
          <cell r="Y24">
            <v>6.3514528139733628E-2</v>
          </cell>
          <cell r="AA24" t="str">
            <v>Superávit Financeiro</v>
          </cell>
          <cell r="AB24">
            <v>243233.43197214755</v>
          </cell>
          <cell r="AC24">
            <v>3162034.6156379171</v>
          </cell>
          <cell r="AD24">
            <v>5.8514528139733624E-2</v>
          </cell>
        </row>
        <row r="26">
          <cell r="N26">
            <v>0</v>
          </cell>
          <cell r="R26">
            <v>0</v>
          </cell>
        </row>
        <row r="27">
          <cell r="N27">
            <v>0</v>
          </cell>
          <cell r="R27">
            <v>0</v>
          </cell>
        </row>
        <row r="28">
          <cell r="N28">
            <v>0</v>
          </cell>
          <cell r="R28">
            <v>0</v>
          </cell>
        </row>
        <row r="33">
          <cell r="N33">
            <v>-251619721.72999999</v>
          </cell>
          <cell r="R33">
            <v>-253391088.41000006</v>
          </cell>
        </row>
      </sheetData>
      <sheetData sheetId="16"/>
      <sheetData sheetId="17">
        <row r="2">
          <cell r="T2">
            <v>2020</v>
          </cell>
        </row>
        <row r="3">
          <cell r="S3">
            <v>56807639.539999999</v>
          </cell>
          <cell r="T3">
            <v>55125034.789999999</v>
          </cell>
          <cell r="AM3">
            <v>56807639.539999999</v>
          </cell>
          <cell r="AN3">
            <v>55125034.789999999</v>
          </cell>
          <cell r="CG3">
            <v>0</v>
          </cell>
          <cell r="CH3">
            <v>0</v>
          </cell>
          <cell r="CI3">
            <v>0</v>
          </cell>
        </row>
        <row r="4">
          <cell r="S4">
            <v>5033.08</v>
          </cell>
          <cell r="T4">
            <v>163618.85</v>
          </cell>
          <cell r="AM4">
            <v>5033.08</v>
          </cell>
          <cell r="AN4">
            <v>163618.85</v>
          </cell>
          <cell r="CG4">
            <v>0</v>
          </cell>
          <cell r="CH4">
            <v>0</v>
          </cell>
          <cell r="CI4">
            <v>0</v>
          </cell>
        </row>
        <row r="5">
          <cell r="S5">
            <v>56802606.460000001</v>
          </cell>
          <cell r="T5">
            <v>54961415.939999998</v>
          </cell>
          <cell r="AM5">
            <v>56802606.460000001</v>
          </cell>
          <cell r="AN5">
            <v>54961415.939999998</v>
          </cell>
          <cell r="CG5">
            <v>0</v>
          </cell>
          <cell r="CH5">
            <v>0</v>
          </cell>
          <cell r="CI5">
            <v>0</v>
          </cell>
        </row>
        <row r="6">
          <cell r="S6">
            <v>0</v>
          </cell>
          <cell r="T6">
            <v>0</v>
          </cell>
          <cell r="AM6">
            <v>0</v>
          </cell>
          <cell r="AN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S7">
            <v>0</v>
          </cell>
          <cell r="T7">
            <v>0</v>
          </cell>
          <cell r="AM7">
            <v>0</v>
          </cell>
          <cell r="AN7">
            <v>0</v>
          </cell>
          <cell r="CG7">
            <v>0</v>
          </cell>
          <cell r="CH7">
            <v>0</v>
          </cell>
          <cell r="CI7">
            <v>0</v>
          </cell>
        </row>
        <row r="8">
          <cell r="S8">
            <v>0</v>
          </cell>
          <cell r="T8">
            <v>0</v>
          </cell>
          <cell r="AM8">
            <v>0</v>
          </cell>
          <cell r="AN8">
            <v>0</v>
          </cell>
          <cell r="CG8">
            <v>0</v>
          </cell>
          <cell r="CH8">
            <v>0</v>
          </cell>
          <cell r="CI8">
            <v>0</v>
          </cell>
        </row>
        <row r="9">
          <cell r="CG9">
            <v>0</v>
          </cell>
          <cell r="CH9">
            <v>0</v>
          </cell>
          <cell r="CI9">
            <v>0</v>
          </cell>
        </row>
        <row r="10">
          <cell r="Q10" t="str">
            <v>2.2.7.2.1.00.00</v>
          </cell>
          <cell r="S10">
            <v>-56807639.570000023</v>
          </cell>
          <cell r="T10">
            <v>-55125034.789999992</v>
          </cell>
          <cell r="AM10">
            <v>-56807639.570000023</v>
          </cell>
          <cell r="AN10">
            <v>-79976851.26000002</v>
          </cell>
          <cell r="CG10">
            <v>0</v>
          </cell>
          <cell r="CH10">
            <v>0</v>
          </cell>
          <cell r="CI10">
            <v>0</v>
          </cell>
        </row>
        <row r="11">
          <cell r="CG11">
            <v>0</v>
          </cell>
          <cell r="CH11">
            <v>0</v>
          </cell>
          <cell r="CI11">
            <v>0</v>
          </cell>
        </row>
        <row r="12">
          <cell r="S12">
            <v>0</v>
          </cell>
          <cell r="T12">
            <v>0</v>
          </cell>
          <cell r="AM12">
            <v>0</v>
          </cell>
          <cell r="AN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Q13" t="str">
            <v>2.2.7.2.1.01.00</v>
          </cell>
          <cell r="S13">
            <v>0</v>
          </cell>
          <cell r="T13">
            <v>0</v>
          </cell>
          <cell r="AM13">
            <v>0</v>
          </cell>
          <cell r="AN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Q14" t="str">
            <v>2.2.7.2.1.01.01</v>
          </cell>
          <cell r="S14">
            <v>0</v>
          </cell>
          <cell r="T14">
            <v>0</v>
          </cell>
          <cell r="AM14">
            <v>0</v>
          </cell>
          <cell r="AN14">
            <v>0</v>
          </cell>
          <cell r="CG14">
            <v>0</v>
          </cell>
          <cell r="CH14">
            <v>0</v>
          </cell>
          <cell r="CI14">
            <v>0</v>
          </cell>
        </row>
        <row r="15">
          <cell r="Q15" t="str">
            <v>2.2.7.2.1.01.02</v>
          </cell>
          <cell r="S15">
            <v>0</v>
          </cell>
          <cell r="T15">
            <v>0</v>
          </cell>
          <cell r="AM15">
            <v>0</v>
          </cell>
          <cell r="AN15">
            <v>0</v>
          </cell>
        </row>
        <row r="16">
          <cell r="Q16" t="str">
            <v>2.2.7.2.1.01.03</v>
          </cell>
          <cell r="S16">
            <v>0</v>
          </cell>
          <cell r="T16">
            <v>0</v>
          </cell>
          <cell r="AM16">
            <v>0</v>
          </cell>
          <cell r="AN16">
            <v>0</v>
          </cell>
        </row>
        <row r="17">
          <cell r="Q17" t="str">
            <v>2.2.7.2.1.01.04</v>
          </cell>
          <cell r="S17">
            <v>0</v>
          </cell>
          <cell r="T17">
            <v>0</v>
          </cell>
          <cell r="AM17">
            <v>0</v>
          </cell>
          <cell r="AN17">
            <v>0</v>
          </cell>
        </row>
        <row r="18">
          <cell r="Q18" t="str">
            <v>2.2.7.2.1.01.05</v>
          </cell>
          <cell r="S18">
            <v>0</v>
          </cell>
          <cell r="T18">
            <v>0</v>
          </cell>
          <cell r="AM18">
            <v>0</v>
          </cell>
          <cell r="AN18">
            <v>0</v>
          </cell>
        </row>
        <row r="19">
          <cell r="S19">
            <v>0</v>
          </cell>
          <cell r="T19">
            <v>0</v>
          </cell>
          <cell r="AM19">
            <v>0</v>
          </cell>
          <cell r="AN19">
            <v>0</v>
          </cell>
        </row>
        <row r="20">
          <cell r="Q20" t="str">
            <v>2.2.7.2.1.02.00</v>
          </cell>
          <cell r="S20">
            <v>0</v>
          </cell>
          <cell r="T20">
            <v>0</v>
          </cell>
          <cell r="AM20">
            <v>0</v>
          </cell>
          <cell r="AN20">
            <v>0</v>
          </cell>
          <cell r="BG20">
            <v>-79864774.650000006</v>
          </cell>
          <cell r="BH20">
            <v>-79840211.810000002</v>
          </cell>
          <cell r="BI20">
            <v>0</v>
          </cell>
          <cell r="BJ20">
            <v>24562.84</v>
          </cell>
          <cell r="BK20">
            <v>0</v>
          </cell>
          <cell r="BL20">
            <v>0</v>
          </cell>
          <cell r="BM20">
            <v>0</v>
          </cell>
          <cell r="BS20">
            <v>-79864774.650000006</v>
          </cell>
          <cell r="BT20">
            <v>-79840211.810000002</v>
          </cell>
          <cell r="BU20">
            <v>0</v>
          </cell>
          <cell r="BV20">
            <v>24562.84</v>
          </cell>
          <cell r="BW20">
            <v>0</v>
          </cell>
          <cell r="BX20">
            <v>0</v>
          </cell>
          <cell r="BY20">
            <v>0</v>
          </cell>
        </row>
        <row r="21">
          <cell r="Q21" t="str">
            <v>2.2.7.2.1.02.01</v>
          </cell>
          <cell r="S21">
            <v>0</v>
          </cell>
          <cell r="T21">
            <v>0</v>
          </cell>
          <cell r="AM21">
            <v>0</v>
          </cell>
          <cell r="AN21">
            <v>0</v>
          </cell>
          <cell r="BG21">
            <v>-80495291.530833334</v>
          </cell>
          <cell r="BH21">
            <v>-80470512.510833338</v>
          </cell>
          <cell r="BI21">
            <v>0</v>
          </cell>
          <cell r="BJ21">
            <v>24779.02</v>
          </cell>
          <cell r="BK21">
            <v>0</v>
          </cell>
          <cell r="BL21">
            <v>0</v>
          </cell>
          <cell r="BM21">
            <v>0</v>
          </cell>
          <cell r="BS21">
            <v>-80495291.530833334</v>
          </cell>
          <cell r="BT21">
            <v>-80470512.510833338</v>
          </cell>
          <cell r="BU21">
            <v>0</v>
          </cell>
          <cell r="BV21">
            <v>24779.02</v>
          </cell>
          <cell r="BW21">
            <v>0</v>
          </cell>
          <cell r="BX21">
            <v>0</v>
          </cell>
          <cell r="BY21">
            <v>0</v>
          </cell>
        </row>
        <row r="22">
          <cell r="Q22" t="str">
            <v>2.2.7.2.1.02.02</v>
          </cell>
          <cell r="S22">
            <v>0</v>
          </cell>
          <cell r="T22">
            <v>0</v>
          </cell>
          <cell r="AM22">
            <v>0</v>
          </cell>
          <cell r="AN22">
            <v>0</v>
          </cell>
          <cell r="BG22">
            <v>-81125808.411666676</v>
          </cell>
          <cell r="BH22">
            <v>-81100813.211666673</v>
          </cell>
          <cell r="BI22">
            <v>0</v>
          </cell>
          <cell r="BJ22">
            <v>24995.200000000001</v>
          </cell>
          <cell r="BK22">
            <v>0</v>
          </cell>
          <cell r="BL22">
            <v>0</v>
          </cell>
          <cell r="BM22">
            <v>0</v>
          </cell>
          <cell r="BS22">
            <v>-81125808.411666676</v>
          </cell>
          <cell r="BT22">
            <v>-81100813.211666673</v>
          </cell>
          <cell r="BU22">
            <v>0</v>
          </cell>
          <cell r="BV22">
            <v>24995.200000000001</v>
          </cell>
          <cell r="BW22">
            <v>0</v>
          </cell>
          <cell r="BX22">
            <v>0</v>
          </cell>
          <cell r="BY22">
            <v>0</v>
          </cell>
        </row>
        <row r="23">
          <cell r="Q23" t="str">
            <v>2.2.7.2.1.02.03</v>
          </cell>
          <cell r="S23">
            <v>0</v>
          </cell>
          <cell r="T23">
            <v>0</v>
          </cell>
          <cell r="AM23">
            <v>0</v>
          </cell>
          <cell r="AN23">
            <v>0</v>
          </cell>
          <cell r="BG23">
            <v>-81756325.292499989</v>
          </cell>
          <cell r="BH23">
            <v>-81731113.912499994</v>
          </cell>
          <cell r="BI23">
            <v>0</v>
          </cell>
          <cell r="BJ23">
            <v>25211.38</v>
          </cell>
          <cell r="BK23">
            <v>0</v>
          </cell>
          <cell r="BL23">
            <v>0</v>
          </cell>
          <cell r="BM23">
            <v>0</v>
          </cell>
          <cell r="BS23">
            <v>-81756325.292499989</v>
          </cell>
          <cell r="BT23">
            <v>-81731113.912499994</v>
          </cell>
          <cell r="BU23">
            <v>0</v>
          </cell>
          <cell r="BV23">
            <v>25211.38</v>
          </cell>
          <cell r="BW23">
            <v>0</v>
          </cell>
          <cell r="BX23">
            <v>0</v>
          </cell>
          <cell r="BY23">
            <v>0</v>
          </cell>
        </row>
        <row r="24">
          <cell r="Q24" t="str">
            <v>2.2.7.2.1.02.04</v>
          </cell>
          <cell r="S24">
            <v>0</v>
          </cell>
          <cell r="T24">
            <v>0</v>
          </cell>
          <cell r="AM24">
            <v>0</v>
          </cell>
          <cell r="AN24">
            <v>0</v>
          </cell>
          <cell r="BG24">
            <v>-82386842.173333332</v>
          </cell>
          <cell r="BH24">
            <v>-82361414.61333333</v>
          </cell>
          <cell r="BI24">
            <v>0</v>
          </cell>
          <cell r="BJ24">
            <v>25427.56</v>
          </cell>
          <cell r="BK24">
            <v>0</v>
          </cell>
          <cell r="BL24">
            <v>0</v>
          </cell>
          <cell r="BM24">
            <v>0</v>
          </cell>
          <cell r="BS24">
            <v>-82386842.173333332</v>
          </cell>
          <cell r="BT24">
            <v>-82361414.61333333</v>
          </cell>
          <cell r="BU24">
            <v>0</v>
          </cell>
          <cell r="BV24">
            <v>25427.56</v>
          </cell>
          <cell r="BW24">
            <v>0</v>
          </cell>
          <cell r="BX24">
            <v>0</v>
          </cell>
          <cell r="BY24">
            <v>0</v>
          </cell>
        </row>
        <row r="25">
          <cell r="S25">
            <v>0</v>
          </cell>
          <cell r="T25">
            <v>0</v>
          </cell>
          <cell r="AM25">
            <v>0</v>
          </cell>
          <cell r="AN25">
            <v>0</v>
          </cell>
          <cell r="BG25">
            <v>-83017359.05416666</v>
          </cell>
          <cell r="BH25">
            <v>-82991715.314166665</v>
          </cell>
          <cell r="BI25">
            <v>0</v>
          </cell>
          <cell r="BJ25">
            <v>25643.74</v>
          </cell>
          <cell r="BK25">
            <v>0</v>
          </cell>
          <cell r="BL25">
            <v>0</v>
          </cell>
          <cell r="BM25">
            <v>0</v>
          </cell>
          <cell r="BS25">
            <v>-83017359.05416666</v>
          </cell>
          <cell r="BT25">
            <v>-82991715.314166665</v>
          </cell>
          <cell r="BU25">
            <v>0</v>
          </cell>
          <cell r="BV25">
            <v>25643.74</v>
          </cell>
          <cell r="BW25">
            <v>0</v>
          </cell>
          <cell r="BX25">
            <v>0</v>
          </cell>
          <cell r="BY25">
            <v>0</v>
          </cell>
        </row>
        <row r="26">
          <cell r="BG26">
            <v>-83647875.935000002</v>
          </cell>
          <cell r="BH26">
            <v>-83622016.015000001</v>
          </cell>
          <cell r="BI26">
            <v>0</v>
          </cell>
          <cell r="BJ26">
            <v>25859.919999999998</v>
          </cell>
          <cell r="BK26">
            <v>0</v>
          </cell>
          <cell r="BL26">
            <v>0</v>
          </cell>
          <cell r="BM26">
            <v>0</v>
          </cell>
          <cell r="BS26">
            <v>-83647875.935000002</v>
          </cell>
          <cell r="BT26">
            <v>-83622016.015000001</v>
          </cell>
          <cell r="BU26">
            <v>0</v>
          </cell>
          <cell r="BV26">
            <v>25859.919999999998</v>
          </cell>
          <cell r="BW26">
            <v>0</v>
          </cell>
          <cell r="BX26">
            <v>0</v>
          </cell>
          <cell r="BY26">
            <v>0</v>
          </cell>
        </row>
        <row r="27">
          <cell r="S27">
            <v>-56807639.570000023</v>
          </cell>
          <cell r="T27">
            <v>-55125034.789999992</v>
          </cell>
          <cell r="AM27">
            <v>-56807639.570000023</v>
          </cell>
          <cell r="AN27">
            <v>-79976851.26000002</v>
          </cell>
          <cell r="BG27">
            <v>-84278392.81583333</v>
          </cell>
          <cell r="BH27">
            <v>-84252316.715833336</v>
          </cell>
          <cell r="BI27">
            <v>0</v>
          </cell>
          <cell r="BJ27">
            <v>26076.1</v>
          </cell>
          <cell r="BK27">
            <v>0</v>
          </cell>
          <cell r="BL27">
            <v>0</v>
          </cell>
          <cell r="BM27">
            <v>0</v>
          </cell>
          <cell r="BS27">
            <v>-84278392.81583333</v>
          </cell>
          <cell r="BT27">
            <v>-84252316.715833336</v>
          </cell>
          <cell r="BU27">
            <v>0</v>
          </cell>
          <cell r="BV27">
            <v>26076.1</v>
          </cell>
          <cell r="BW27">
            <v>0</v>
          </cell>
          <cell r="BX27">
            <v>0</v>
          </cell>
          <cell r="BY27">
            <v>0</v>
          </cell>
        </row>
        <row r="28">
          <cell r="Q28" t="str">
            <v>2.2.7.2.1.03.00</v>
          </cell>
          <cell r="S28">
            <v>-66525043.050000004</v>
          </cell>
          <cell r="T28">
            <v>-79815648.969999999</v>
          </cell>
          <cell r="AM28">
            <v>-66525043.050000004</v>
          </cell>
          <cell r="AN28">
            <v>-79815648.969999999</v>
          </cell>
          <cell r="BG28">
            <v>-84908909.696666673</v>
          </cell>
          <cell r="BH28">
            <v>-84882617.416666672</v>
          </cell>
          <cell r="BI28">
            <v>0</v>
          </cell>
          <cell r="BJ28">
            <v>26292.28</v>
          </cell>
          <cell r="BK28">
            <v>0</v>
          </cell>
          <cell r="BL28">
            <v>0</v>
          </cell>
          <cell r="BM28">
            <v>0</v>
          </cell>
          <cell r="BS28">
            <v>-84908909.696666673</v>
          </cell>
          <cell r="BT28">
            <v>-84882617.416666672</v>
          </cell>
          <cell r="BU28">
            <v>0</v>
          </cell>
          <cell r="BV28">
            <v>26292.28</v>
          </cell>
          <cell r="BW28">
            <v>0</v>
          </cell>
          <cell r="BX28">
            <v>0</v>
          </cell>
          <cell r="BY28">
            <v>0</v>
          </cell>
        </row>
        <row r="29">
          <cell r="Q29" t="str">
            <v>2.2.7.2.1.03.01</v>
          </cell>
          <cell r="S29">
            <v>-66535284.150000006</v>
          </cell>
          <cell r="T29">
            <v>-79840211.810000002</v>
          </cell>
          <cell r="AM29">
            <v>-66535284.150000006</v>
          </cell>
          <cell r="AN29">
            <v>-79840211.810000002</v>
          </cell>
          <cell r="BG29">
            <v>-85539426.577500001</v>
          </cell>
          <cell r="BH29">
            <v>-85512918.117500007</v>
          </cell>
          <cell r="BI29">
            <v>0</v>
          </cell>
          <cell r="BJ29">
            <v>26508.46</v>
          </cell>
          <cell r="BK29">
            <v>0</v>
          </cell>
          <cell r="BL29">
            <v>0</v>
          </cell>
          <cell r="BM29">
            <v>0</v>
          </cell>
          <cell r="BS29">
            <v>-85539426.577500001</v>
          </cell>
          <cell r="BT29">
            <v>-85512918.117500007</v>
          </cell>
          <cell r="BU29">
            <v>0</v>
          </cell>
          <cell r="BV29">
            <v>26508.46</v>
          </cell>
          <cell r="BW29">
            <v>0</v>
          </cell>
          <cell r="BX29">
            <v>0</v>
          </cell>
          <cell r="BY29">
            <v>0</v>
          </cell>
        </row>
        <row r="30">
          <cell r="Q30" t="str">
            <v>2.2.7.2.1.03.02</v>
          </cell>
          <cell r="S30">
            <v>0</v>
          </cell>
          <cell r="T30">
            <v>0</v>
          </cell>
          <cell r="AM30">
            <v>0</v>
          </cell>
          <cell r="AN30">
            <v>0</v>
          </cell>
          <cell r="BG30">
            <v>-86169943.458333328</v>
          </cell>
          <cell r="BH30">
            <v>-86143218.818333328</v>
          </cell>
          <cell r="BI30">
            <v>0</v>
          </cell>
          <cell r="BJ30">
            <v>26724.639999999999</v>
          </cell>
          <cell r="BK30">
            <v>0</v>
          </cell>
          <cell r="BL30">
            <v>0</v>
          </cell>
          <cell r="BM30">
            <v>0</v>
          </cell>
          <cell r="BS30">
            <v>-86169943.458333328</v>
          </cell>
          <cell r="BT30">
            <v>-86143218.818333328</v>
          </cell>
          <cell r="BU30">
            <v>0</v>
          </cell>
          <cell r="BV30">
            <v>26724.639999999999</v>
          </cell>
          <cell r="BW30">
            <v>0</v>
          </cell>
          <cell r="BX30">
            <v>0</v>
          </cell>
          <cell r="BY30">
            <v>0</v>
          </cell>
        </row>
        <row r="31">
          <cell r="Q31" t="str">
            <v>2.2.7.2.1.03.03</v>
          </cell>
          <cell r="S31">
            <v>10241.1</v>
          </cell>
          <cell r="T31">
            <v>24562.84</v>
          </cell>
          <cell r="AM31">
            <v>10241.1</v>
          </cell>
          <cell r="AN31">
            <v>24562.84</v>
          </cell>
          <cell r="BG31">
            <v>-86800460.339166656</v>
          </cell>
          <cell r="BH31">
            <v>-86773519.519166663</v>
          </cell>
          <cell r="BI31">
            <v>0</v>
          </cell>
          <cell r="BJ31">
            <v>26940.82</v>
          </cell>
          <cell r="BK31">
            <v>0</v>
          </cell>
          <cell r="BL31">
            <v>0</v>
          </cell>
          <cell r="BM31">
            <v>0</v>
          </cell>
          <cell r="BS31">
            <v>-86800460.339166656</v>
          </cell>
          <cell r="BT31">
            <v>-86773519.519166663</v>
          </cell>
          <cell r="BU31">
            <v>0</v>
          </cell>
          <cell r="BV31">
            <v>26940.82</v>
          </cell>
          <cell r="BW31">
            <v>0</v>
          </cell>
          <cell r="BX31">
            <v>0</v>
          </cell>
          <cell r="BY31">
            <v>0</v>
          </cell>
        </row>
        <row r="32">
          <cell r="Q32" t="str">
            <v>2.2.7.2.1.03.04</v>
          </cell>
          <cell r="S32">
            <v>0</v>
          </cell>
          <cell r="T32">
            <v>0</v>
          </cell>
          <cell r="AM32">
            <v>0</v>
          </cell>
          <cell r="AN32">
            <v>0</v>
          </cell>
          <cell r="BG32">
            <v>-87430977.219999999</v>
          </cell>
          <cell r="BH32">
            <v>-87403820.219999999</v>
          </cell>
          <cell r="BI32">
            <v>0</v>
          </cell>
          <cell r="BJ32">
            <v>27157</v>
          </cell>
          <cell r="BK32">
            <v>0</v>
          </cell>
          <cell r="BL32">
            <v>0</v>
          </cell>
          <cell r="BM32">
            <v>0</v>
          </cell>
          <cell r="BS32">
            <v>-87430977.219999999</v>
          </cell>
          <cell r="BT32">
            <v>-87403820.219999999</v>
          </cell>
          <cell r="BU32">
            <v>0</v>
          </cell>
          <cell r="BV32">
            <v>27157</v>
          </cell>
          <cell r="BW32">
            <v>0</v>
          </cell>
          <cell r="BX32">
            <v>0</v>
          </cell>
          <cell r="BY32">
            <v>0</v>
          </cell>
        </row>
        <row r="33">
          <cell r="Q33" t="str">
            <v>2.2.7.2.1.03.05</v>
          </cell>
          <cell r="S33">
            <v>0</v>
          </cell>
          <cell r="T33">
            <v>0</v>
          </cell>
          <cell r="AM33">
            <v>0</v>
          </cell>
          <cell r="AN33">
            <v>0</v>
          </cell>
        </row>
        <row r="34">
          <cell r="S34">
            <v>0</v>
          </cell>
          <cell r="T34">
            <v>0</v>
          </cell>
          <cell r="AM34">
            <v>0</v>
          </cell>
          <cell r="AN34">
            <v>0</v>
          </cell>
        </row>
        <row r="35">
          <cell r="Q35" t="str">
            <v>2.2.7.2.1.04.00</v>
          </cell>
          <cell r="S35">
            <v>-218821868.46000004</v>
          </cell>
          <cell r="T35">
            <v>-226929107.55000001</v>
          </cell>
          <cell r="AM35">
            <v>-218821868.46000004</v>
          </cell>
          <cell r="AN35">
            <v>-228700474.23000002</v>
          </cell>
        </row>
        <row r="36">
          <cell r="Q36" t="str">
            <v>2.2.7.2.1.04.01</v>
          </cell>
          <cell r="S36">
            <v>-308020545.10000002</v>
          </cell>
          <cell r="T36">
            <v>-363350951.37</v>
          </cell>
          <cell r="AM36">
            <v>-308020545.10000002</v>
          </cell>
          <cell r="AN36">
            <v>-363350951.37</v>
          </cell>
        </row>
        <row r="37">
          <cell r="Q37" t="str">
            <v>2.2.7.2.1.04.02</v>
          </cell>
          <cell r="S37">
            <v>47763480.565675654</v>
          </cell>
          <cell r="T37">
            <v>73053897.37000002</v>
          </cell>
          <cell r="AM37">
            <v>47763480.565675654</v>
          </cell>
          <cell r="AN37">
            <v>72105330.50999999</v>
          </cell>
        </row>
        <row r="38">
          <cell r="Q38" t="str">
            <v>2.2.7.2.1.04.03</v>
          </cell>
          <cell r="S38">
            <v>41435196.074324325</v>
          </cell>
          <cell r="T38">
            <v>63367946.450000003</v>
          </cell>
          <cell r="AM38">
            <v>41435196.074324325</v>
          </cell>
          <cell r="AN38">
            <v>62545146.630000003</v>
          </cell>
          <cell r="BG38">
            <v>-499772795.19000006</v>
          </cell>
          <cell r="BH38">
            <v>-363350951.37</v>
          </cell>
          <cell r="BI38">
            <v>73053897.37000002</v>
          </cell>
          <cell r="BJ38">
            <v>63367946.450000003</v>
          </cell>
          <cell r="BK38">
            <v>0</v>
          </cell>
          <cell r="BL38">
            <v>0</v>
          </cell>
          <cell r="BM38">
            <v>251619721.72999999</v>
          </cell>
          <cell r="BO38">
            <v>-579637569.84000003</v>
          </cell>
          <cell r="BP38">
            <v>-328017848.11000001</v>
          </cell>
          <cell r="BS38">
            <v>-499772795.19000006</v>
          </cell>
          <cell r="BT38">
            <v>-363350951.37</v>
          </cell>
          <cell r="BU38">
            <v>73053897.37000002</v>
          </cell>
          <cell r="BV38">
            <v>63367946.450000003</v>
          </cell>
          <cell r="BW38">
            <v>0</v>
          </cell>
          <cell r="BX38">
            <v>0</v>
          </cell>
          <cell r="BY38">
            <v>251619721.72999999</v>
          </cell>
          <cell r="CA38">
            <v>-579637569.84000003</v>
          </cell>
          <cell r="CB38">
            <v>-328017848.11000001</v>
          </cell>
        </row>
        <row r="39">
          <cell r="Q39" t="str">
            <v>2.2.7.2.1.04.04</v>
          </cell>
          <cell r="S39">
            <v>0</v>
          </cell>
          <cell r="T39">
            <v>0</v>
          </cell>
          <cell r="AM39">
            <v>0</v>
          </cell>
          <cell r="AN39">
            <v>0</v>
          </cell>
          <cell r="BG39">
            <v>-515530084.75166667</v>
          </cell>
          <cell r="BH39">
            <v>-374821469.38833332</v>
          </cell>
          <cell r="BI39">
            <v>77109114.590000018</v>
          </cell>
          <cell r="BJ39">
            <v>63599500.773333333</v>
          </cell>
          <cell r="BK39">
            <v>0</v>
          </cell>
          <cell r="BL39">
            <v>0</v>
          </cell>
          <cell r="BM39">
            <v>251619721.72999999</v>
          </cell>
          <cell r="BO39">
            <v>-596025376.28250003</v>
          </cell>
          <cell r="BP39">
            <v>-344405654.55250001</v>
          </cell>
          <cell r="BS39">
            <v>-515530084.75166667</v>
          </cell>
          <cell r="BT39">
            <v>-374821469.38833332</v>
          </cell>
          <cell r="BU39">
            <v>77109114.590000018</v>
          </cell>
          <cell r="BV39">
            <v>63599500.773333333</v>
          </cell>
          <cell r="BW39">
            <v>0</v>
          </cell>
          <cell r="BX39">
            <v>0</v>
          </cell>
          <cell r="BY39">
            <v>251619721.72999999</v>
          </cell>
          <cell r="CA39">
            <v>-596025376.28250003</v>
          </cell>
          <cell r="CB39">
            <v>-344405654.55250001</v>
          </cell>
        </row>
        <row r="40">
          <cell r="S40">
            <v>0</v>
          </cell>
          <cell r="AM40">
            <v>0</v>
          </cell>
          <cell r="BG40">
            <v>-531287374.31333339</v>
          </cell>
          <cell r="BH40">
            <v>-386291987.4066667</v>
          </cell>
          <cell r="BI40">
            <v>81164331.810000017</v>
          </cell>
          <cell r="BJ40">
            <v>63831055.096666671</v>
          </cell>
          <cell r="BK40">
            <v>0</v>
          </cell>
          <cell r="BL40">
            <v>0</v>
          </cell>
          <cell r="BM40">
            <v>251619721.72999999</v>
          </cell>
          <cell r="BO40">
            <v>-612413182.72500002</v>
          </cell>
          <cell r="BP40">
            <v>-360793460.995</v>
          </cell>
          <cell r="BS40">
            <v>-531287374.31333339</v>
          </cell>
          <cell r="BT40">
            <v>-386291987.4066667</v>
          </cell>
          <cell r="BU40">
            <v>81164331.810000017</v>
          </cell>
          <cell r="BV40">
            <v>63831055.096666671</v>
          </cell>
          <cell r="BW40">
            <v>0</v>
          </cell>
          <cell r="BX40">
            <v>0</v>
          </cell>
          <cell r="BY40">
            <v>251619721.72999999</v>
          </cell>
          <cell r="CA40">
            <v>-612413182.72500002</v>
          </cell>
          <cell r="CB40">
            <v>-360793460.995</v>
          </cell>
        </row>
        <row r="41">
          <cell r="Q41" t="str">
            <v>2.2.7.2.1.05.00</v>
          </cell>
          <cell r="S41">
            <v>228539271.94000003</v>
          </cell>
          <cell r="T41">
            <v>251619721.72999999</v>
          </cell>
          <cell r="AM41">
            <v>228539271.94000003</v>
          </cell>
          <cell r="AN41">
            <v>228539271.94000003</v>
          </cell>
          <cell r="BG41">
            <v>-547044663.875</v>
          </cell>
          <cell r="BH41">
            <v>-397762505.42500001</v>
          </cell>
          <cell r="BI41">
            <v>85219549.030000016</v>
          </cell>
          <cell r="BJ41">
            <v>64062609.420000002</v>
          </cell>
          <cell r="BK41">
            <v>0</v>
          </cell>
          <cell r="BL41">
            <v>0</v>
          </cell>
          <cell r="BM41">
            <v>251619721.72999999</v>
          </cell>
          <cell r="BO41">
            <v>-628800989.16750002</v>
          </cell>
          <cell r="BP41">
            <v>-377181267.4375</v>
          </cell>
          <cell r="BS41">
            <v>-547044663.875</v>
          </cell>
          <cell r="BT41">
            <v>-397762505.42500001</v>
          </cell>
          <cell r="BU41">
            <v>85219549.030000016</v>
          </cell>
          <cell r="BV41">
            <v>64062609.420000002</v>
          </cell>
          <cell r="BW41">
            <v>0</v>
          </cell>
          <cell r="BX41">
            <v>0</v>
          </cell>
          <cell r="BY41">
            <v>251619721.72999999</v>
          </cell>
          <cell r="CA41">
            <v>-628800989.16750002</v>
          </cell>
          <cell r="CB41">
            <v>-377181267.4375</v>
          </cell>
        </row>
        <row r="42">
          <cell r="Q42" t="str">
            <v>2.2.7.2.1.05.98</v>
          </cell>
          <cell r="S42">
            <v>228539271.94000003</v>
          </cell>
          <cell r="T42">
            <v>251619721.72999999</v>
          </cell>
          <cell r="AM42">
            <v>228539271.94000003</v>
          </cell>
          <cell r="AN42">
            <v>228539271.94000003</v>
          </cell>
          <cell r="BG42">
            <v>-562801953.43666673</v>
          </cell>
          <cell r="BH42">
            <v>-409233023.44333333</v>
          </cell>
          <cell r="BI42">
            <v>89274766.250000015</v>
          </cell>
          <cell r="BJ42">
            <v>64294163.743333332</v>
          </cell>
          <cell r="BK42">
            <v>0</v>
          </cell>
          <cell r="BL42">
            <v>0</v>
          </cell>
          <cell r="BM42">
            <v>251619721.72999999</v>
          </cell>
          <cell r="BO42">
            <v>-645188795.61000001</v>
          </cell>
          <cell r="BP42">
            <v>-393569073.88</v>
          </cell>
          <cell r="BS42">
            <v>-562801953.43666673</v>
          </cell>
          <cell r="BT42">
            <v>-409233023.44333333</v>
          </cell>
          <cell r="BU42">
            <v>89274766.250000015</v>
          </cell>
          <cell r="BV42">
            <v>64294163.743333332</v>
          </cell>
          <cell r="BW42">
            <v>0</v>
          </cell>
          <cell r="BX42">
            <v>0</v>
          </cell>
          <cell r="BY42">
            <v>251619721.72999999</v>
          </cell>
          <cell r="CA42">
            <v>-645188795.61000001</v>
          </cell>
          <cell r="CB42">
            <v>-393569073.88</v>
          </cell>
        </row>
        <row r="43">
          <cell r="Q43" t="str">
            <v>2.2.7.2.1.07.00</v>
          </cell>
          <cell r="S43">
            <v>0</v>
          </cell>
          <cell r="T43">
            <v>0</v>
          </cell>
          <cell r="AM43">
            <v>0</v>
          </cell>
          <cell r="AN43">
            <v>0</v>
          </cell>
          <cell r="BG43">
            <v>-578559242.99833345</v>
          </cell>
          <cell r="BH43">
            <v>-420703541.4616667</v>
          </cell>
          <cell r="BI43">
            <v>93329983.470000014</v>
          </cell>
          <cell r="BJ43">
            <v>64525718.06666667</v>
          </cell>
          <cell r="BK43">
            <v>0</v>
          </cell>
          <cell r="BL43">
            <v>0</v>
          </cell>
          <cell r="BM43">
            <v>251619721.72999999</v>
          </cell>
          <cell r="BO43">
            <v>-661576602.05250013</v>
          </cell>
          <cell r="BP43">
            <v>-409956880.32250011</v>
          </cell>
          <cell r="BS43">
            <v>-578559242.99833345</v>
          </cell>
          <cell r="BT43">
            <v>-420703541.4616667</v>
          </cell>
          <cell r="BU43">
            <v>93329983.470000014</v>
          </cell>
          <cell r="BV43">
            <v>64525718.06666667</v>
          </cell>
          <cell r="BW43">
            <v>0</v>
          </cell>
          <cell r="BX43">
            <v>0</v>
          </cell>
          <cell r="BY43">
            <v>251619721.72999999</v>
          </cell>
          <cell r="CA43">
            <v>-661576602.05250013</v>
          </cell>
          <cell r="CB43">
            <v>-409956880.32250011</v>
          </cell>
        </row>
        <row r="44">
          <cell r="Q44" t="str">
            <v>2.2.7.2.1.07.01</v>
          </cell>
          <cell r="S44">
            <v>0</v>
          </cell>
          <cell r="T44">
            <v>0</v>
          </cell>
          <cell r="AM44">
            <v>0</v>
          </cell>
          <cell r="AN44">
            <v>0</v>
          </cell>
          <cell r="BG44">
            <v>-594316532.56000006</v>
          </cell>
          <cell r="BH44">
            <v>-432174059.48000002</v>
          </cell>
          <cell r="BI44">
            <v>97385200.690000013</v>
          </cell>
          <cell r="BJ44">
            <v>64757272.390000001</v>
          </cell>
          <cell r="BK44">
            <v>0</v>
          </cell>
          <cell r="BL44">
            <v>0</v>
          </cell>
          <cell r="BM44">
            <v>251619721.72999999</v>
          </cell>
          <cell r="BO44">
            <v>-677964408.49500012</v>
          </cell>
          <cell r="BP44">
            <v>-426344686.7650001</v>
          </cell>
          <cell r="BS44">
            <v>-594316532.56000006</v>
          </cell>
          <cell r="BT44">
            <v>-432174059.48000002</v>
          </cell>
          <cell r="BU44">
            <v>97385200.690000013</v>
          </cell>
          <cell r="BV44">
            <v>64757272.390000001</v>
          </cell>
          <cell r="BW44">
            <v>0</v>
          </cell>
          <cell r="BX44">
            <v>0</v>
          </cell>
          <cell r="BY44">
            <v>251619721.72999999</v>
          </cell>
          <cell r="CA44">
            <v>-677964408.49500012</v>
          </cell>
          <cell r="CB44">
            <v>-426344686.7650001</v>
          </cell>
        </row>
        <row r="45">
          <cell r="BG45">
            <v>-610073822.12166667</v>
          </cell>
          <cell r="BH45">
            <v>-443644577.49833333</v>
          </cell>
          <cell r="BI45">
            <v>101440417.91000001</v>
          </cell>
          <cell r="BJ45">
            <v>64988826.713333331</v>
          </cell>
          <cell r="BK45">
            <v>0</v>
          </cell>
          <cell r="BL45">
            <v>0</v>
          </cell>
          <cell r="BM45">
            <v>251619721.72999999</v>
          </cell>
          <cell r="BO45">
            <v>-694352214.9375</v>
          </cell>
          <cell r="BP45">
            <v>-442732493.20749998</v>
          </cell>
          <cell r="BS45">
            <v>-610073822.12166667</v>
          </cell>
          <cell r="BT45">
            <v>-443644577.49833333</v>
          </cell>
          <cell r="BU45">
            <v>101440417.91000001</v>
          </cell>
          <cell r="BV45">
            <v>64988826.713333331</v>
          </cell>
          <cell r="BW45">
            <v>0</v>
          </cell>
          <cell r="BX45">
            <v>0</v>
          </cell>
          <cell r="BY45">
            <v>251619721.72999999</v>
          </cell>
          <cell r="CA45">
            <v>-694352214.9375</v>
          </cell>
          <cell r="CB45">
            <v>-442732493.20749998</v>
          </cell>
        </row>
        <row r="46">
          <cell r="BG46">
            <v>-625831111.6833334</v>
          </cell>
          <cell r="BH46">
            <v>-455115095.51666671</v>
          </cell>
          <cell r="BI46">
            <v>105495635.13000001</v>
          </cell>
          <cell r="BJ46">
            <v>65220381.036666669</v>
          </cell>
          <cell r="BK46">
            <v>0</v>
          </cell>
          <cell r="BL46">
            <v>0</v>
          </cell>
          <cell r="BM46">
            <v>251619721.72999999</v>
          </cell>
          <cell r="BO46">
            <v>-710740021.38000011</v>
          </cell>
          <cell r="BP46">
            <v>-459120299.6500001</v>
          </cell>
          <cell r="BS46">
            <v>-625831111.6833334</v>
          </cell>
          <cell r="BT46">
            <v>-455115095.51666671</v>
          </cell>
          <cell r="BU46">
            <v>105495635.13000001</v>
          </cell>
          <cell r="BV46">
            <v>65220381.036666669</v>
          </cell>
          <cell r="BW46">
            <v>0</v>
          </cell>
          <cell r="BX46">
            <v>0</v>
          </cell>
          <cell r="BY46">
            <v>251619721.72999999</v>
          </cell>
          <cell r="CA46">
            <v>-710740021.38000011</v>
          </cell>
          <cell r="CB46">
            <v>-459120299.6500001</v>
          </cell>
        </row>
        <row r="47">
          <cell r="BG47">
            <v>-641588401.245</v>
          </cell>
          <cell r="BH47">
            <v>-466585613.53500003</v>
          </cell>
          <cell r="BI47">
            <v>109550852.35000001</v>
          </cell>
          <cell r="BJ47">
            <v>65451935.359999999</v>
          </cell>
          <cell r="BK47">
            <v>0</v>
          </cell>
          <cell r="BL47">
            <v>0</v>
          </cell>
          <cell r="BM47">
            <v>251619721.72999999</v>
          </cell>
          <cell r="BO47">
            <v>-727127827.82249999</v>
          </cell>
          <cell r="BP47">
            <v>-475508106.09249997</v>
          </cell>
          <cell r="BS47">
            <v>-641588401.245</v>
          </cell>
          <cell r="BT47">
            <v>-466585613.53500003</v>
          </cell>
          <cell r="BU47">
            <v>109550852.35000001</v>
          </cell>
          <cell r="BV47">
            <v>65451935.359999999</v>
          </cell>
          <cell r="BW47">
            <v>0</v>
          </cell>
          <cell r="BX47">
            <v>0</v>
          </cell>
          <cell r="BY47">
            <v>251619721.72999999</v>
          </cell>
          <cell r="CA47">
            <v>-727127827.82249999</v>
          </cell>
          <cell r="CB47">
            <v>-475508106.09249997</v>
          </cell>
        </row>
        <row r="48">
          <cell r="BG48">
            <v>-657345690.80666673</v>
          </cell>
          <cell r="BH48">
            <v>-478056131.5533334</v>
          </cell>
          <cell r="BI48">
            <v>113606069.57000001</v>
          </cell>
          <cell r="BJ48">
            <v>65683489.68333333</v>
          </cell>
          <cell r="BK48">
            <v>0</v>
          </cell>
          <cell r="BL48">
            <v>0</v>
          </cell>
          <cell r="BM48">
            <v>251619721.72999999</v>
          </cell>
          <cell r="BO48">
            <v>-743515634.2650001</v>
          </cell>
          <cell r="BP48">
            <v>-491895912.53500009</v>
          </cell>
          <cell r="BS48">
            <v>-657345690.80666673</v>
          </cell>
          <cell r="BT48">
            <v>-478056131.5533334</v>
          </cell>
          <cell r="BU48">
            <v>113606069.57000001</v>
          </cell>
          <cell r="BV48">
            <v>65683489.68333333</v>
          </cell>
          <cell r="BW48">
            <v>0</v>
          </cell>
          <cell r="BX48">
            <v>0</v>
          </cell>
          <cell r="BY48">
            <v>251619721.72999999</v>
          </cell>
          <cell r="CA48">
            <v>-743515634.2650001</v>
          </cell>
          <cell r="CB48">
            <v>-491895912.53500009</v>
          </cell>
        </row>
        <row r="49">
          <cell r="BG49">
            <v>-673102980.36833334</v>
          </cell>
          <cell r="BH49">
            <v>-489526649.57166672</v>
          </cell>
          <cell r="BI49">
            <v>117661286.79000001</v>
          </cell>
          <cell r="BJ49">
            <v>65915044.006666668</v>
          </cell>
          <cell r="BK49">
            <v>0</v>
          </cell>
          <cell r="BL49">
            <v>0</v>
          </cell>
          <cell r="BM49">
            <v>251619721.72999999</v>
          </cell>
          <cell r="BO49">
            <v>-759903440.70749998</v>
          </cell>
          <cell r="BP49">
            <v>-508283718.97749996</v>
          </cell>
          <cell r="BS49">
            <v>-673102980.36833334</v>
          </cell>
          <cell r="BT49">
            <v>-489526649.57166672</v>
          </cell>
          <cell r="BU49">
            <v>117661286.79000001</v>
          </cell>
          <cell r="BV49">
            <v>65915044.006666668</v>
          </cell>
          <cell r="BW49">
            <v>0</v>
          </cell>
          <cell r="BX49">
            <v>0</v>
          </cell>
          <cell r="BY49">
            <v>251619721.72999999</v>
          </cell>
          <cell r="CA49">
            <v>-759903440.70749998</v>
          </cell>
          <cell r="CB49">
            <v>-508283718.97749996</v>
          </cell>
        </row>
        <row r="50">
          <cell r="Q50" t="str">
            <v xml:space="preserve">          Equilíbrio Atuarial</v>
          </cell>
          <cell r="T50">
            <v>0</v>
          </cell>
          <cell r="AK50" t="str">
            <v xml:space="preserve">          Déficit Atuarial</v>
          </cell>
          <cell r="AN50">
            <v>-24851816.469999999</v>
          </cell>
          <cell r="BG50">
            <v>-688860269.93000007</v>
          </cell>
          <cell r="BH50">
            <v>-500997167.59000003</v>
          </cell>
          <cell r="BI50">
            <v>121716504.01000001</v>
          </cell>
          <cell r="BJ50">
            <v>66146598.329999998</v>
          </cell>
          <cell r="BK50">
            <v>0</v>
          </cell>
          <cell r="BL50">
            <v>0</v>
          </cell>
          <cell r="BM50">
            <v>251619721.72999999</v>
          </cell>
          <cell r="BO50">
            <v>-776291247.1500001</v>
          </cell>
          <cell r="BP50">
            <v>-524671525.42000008</v>
          </cell>
          <cell r="BS50">
            <v>-688860269.93000007</v>
          </cell>
          <cell r="BT50">
            <v>-500997167.59000003</v>
          </cell>
          <cell r="BU50">
            <v>121716504.01000001</v>
          </cell>
          <cell r="BV50">
            <v>66146598.329999998</v>
          </cell>
          <cell r="BW50">
            <v>0</v>
          </cell>
          <cell r="BX50">
            <v>0</v>
          </cell>
          <cell r="BY50">
            <v>251619721.72999999</v>
          </cell>
          <cell r="CA50">
            <v>-776291247.1500001</v>
          </cell>
          <cell r="CB50">
            <v>-524671525.42000008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HIPÓTESES"/>
      <sheetName val="2-ESTATÍSTICA I"/>
      <sheetName val="3-ESTATÍSTICA II"/>
      <sheetName val="4-ESTATÍSTICA III"/>
      <sheetName val="5-ESTATÍSTICA IV"/>
      <sheetName val="6-IMINENTES"/>
      <sheetName val="7-EQUILÍBRIO ATUARIAL"/>
      <sheetName val="8-ALÍQUOTAS"/>
      <sheetName val="9-DÉFICIT e LDA"/>
      <sheetName val="10-PLANO 1"/>
      <sheetName val="11-PLANO 2"/>
      <sheetName val="13-PLANO 3-I"/>
      <sheetName val="14-PLANO 3-II"/>
      <sheetName val="15-PLANO 3-III"/>
      <sheetName val="16-PLANO AMORTIZAÇÃO"/>
      <sheetName val="17-ADM e CN"/>
      <sheetName val="18-CN+ADM+CS"/>
      <sheetName val="19-EQUILÍBRIO FINANCEIRO"/>
      <sheetName val="20-PROVISÃO (EQUILÍBRIO)"/>
      <sheetName val="21-PROVISÃO (VIGENTE)"/>
      <sheetName val="22-BALANÇO ATUARIAL-Equilíbrio"/>
      <sheetName val="23-EVOLUÇÃO PROV BC-EQUILÍBRIO"/>
      <sheetName val="24-EVOLUÇÃO PROV BAC-EQUILÍBRIO"/>
      <sheetName val="25-EVOLUÇÃO PROV BC-VIGENTE"/>
      <sheetName val="26-EVOLUÇÃO PROV BAC-VIGENTE"/>
      <sheetName val="27-COMPARATIVO 3 ANOS"/>
      <sheetName val="28-SENSIBILIDADE"/>
      <sheetName val="29-PARECER I"/>
      <sheetName val="30-PARECER II"/>
      <sheetName val="31-PARECER III"/>
      <sheetName val="32-PARECER IV"/>
      <sheetName val="33-PARECER V"/>
      <sheetName val="34-PARECER VI"/>
      <sheetName val="35-PROJEÇÃO I"/>
      <sheetName val="36-PROJEÇÃO--G.A--EQUILIBRIO"/>
      <sheetName val="37-PROJEÇÃO--G.A--VIGENTE"/>
      <sheetName val="38-PROJEÇÃO II"/>
      <sheetName val="39-PROJEÇÃO--GA+GF--EQUILIBRIO"/>
      <sheetName val="40-PROJEÇÃO--GA+GF--VIGENTE"/>
      <sheetName val="40-DURATION I"/>
      <sheetName val="41-DURATION-PROJEÇÃO"/>
      <sheetName val="42-DURATION II"/>
      <sheetName val="43-DURATION---PROJEÇÃO+RISCO"/>
      <sheetName val="44-DURATION III"/>
      <sheetName val="45-LDO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Data Focal desta Reavaliação Atuarial: 31/12/2019.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A10" t="str">
            <v>A Folha de remuneração de contribuição dos Servidores Ativos é de R$ 2.000,00 (mês).</v>
          </cell>
        </row>
        <row r="12">
          <cell r="A12" t="str">
            <v>Data Focal desta Reavaliação Atuarial: 31/12/2019.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REMISSA"/>
      <sheetName val="2-NORMAS"/>
      <sheetName val="3-FINANÇAS"/>
      <sheetName val="4-BD SER. ATIVOS"/>
      <sheetName val="5-BD APOSENTADOS"/>
      <sheetName val="6-BD PENSIONISTAS"/>
      <sheetName val="7-BD FALECIDOS e EXONERADOS"/>
      <sheetName val="8-BD APOSENTADOS FALECIDOS"/>
      <sheetName val="9-BD PENSIONISTAS FALECIDOS"/>
      <sheetName val="10-PMB SERV. ATIVOS"/>
      <sheetName val="11-PMB APOSENTADOS"/>
      <sheetName val="12-PMB PENSIONISTAS"/>
      <sheetName val="13-PMB FALECIDOS e EXONERADOS"/>
      <sheetName val="14-ALÍQUOTAS"/>
      <sheetName val="15-EFA"/>
      <sheetName val="16-EXTRATO"/>
      <sheetName val="17-CONTABILIDADE"/>
      <sheetName val="18-RISCO IMINENTE "/>
      <sheetName val="19-COMPARATIVO 3 ANOS"/>
      <sheetName val="20-ESTATÍSTICAS"/>
      <sheetName val="21-PROCESSADOR"/>
      <sheetName val="22-BD"/>
      <sheetName val="23-TÁBUAS"/>
      <sheetName val="24-COMUTAÇÕES (M)"/>
      <sheetName val="25-COMUTAÇÕES (F)"/>
      <sheetName val="26-SPPS"/>
      <sheetName val="27-DRAA"/>
      <sheetName val="28-CHECK LIST"/>
      <sheetName val="1.1-PREMISS. HIPÓTE. e PARÂM."/>
      <sheetName val="1.2-LAY - OUT (ENTE e NORMAS)"/>
      <sheetName val="1.3-LAY - OUT (FINANÇ E DEM.)"/>
      <sheetName val="2-DADOS SERV. ATIVOS"/>
      <sheetName val="2-DADOS APOSENTADOS"/>
      <sheetName val="2-DADOS PENSIONISTAS"/>
      <sheetName val="2-DADOS FALE. E EXONERADOS"/>
      <sheetName val="2-DADOS APOSENTADOS FALECIDOS"/>
      <sheetName val="2-DADOS PENSIONISTAS FALECIDOS"/>
      <sheetName val="3.1-PROVISÃO SERV. ATIVOS"/>
      <sheetName val="3.2-PROVISÃO APOSENTADOS"/>
      <sheetName val="3.3-PROVISÃO PENSIONISTAS"/>
      <sheetName val="3.4-PROVISÃO FALE. E EXONERADOS"/>
      <sheetName val="4 - ALÍQUOTAS"/>
      <sheetName val="4.1-EXTRATO"/>
      <sheetName val="5 - CONTABILIDADE"/>
      <sheetName val=" 6 - RISCO IMINENTE "/>
      <sheetName val="7 - COMPARATIVO - ULTIMOS ANOS"/>
      <sheetName val="8 - ESTATÍSTICAS"/>
      <sheetName val="9 - PROCESSADOR"/>
      <sheetName val="10 - BANCO DADOS"/>
      <sheetName val="11 - TÁBUAS BIOMÉTRICAS"/>
      <sheetName val="12.1 - COMUTAÇÕES (M)"/>
      <sheetName val="12.2 - COMUTAÇÕES (F)"/>
      <sheetName val="13 - SPPS"/>
      <sheetName val="14 - D.R.A.A."/>
      <sheetName val="15-CHECK LIST"/>
      <sheetName val="16 - ASSISTENCIALISMO"/>
    </sheetNames>
    <sheetDataSet>
      <sheetData sheetId="0">
        <row r="6">
          <cell r="C6">
            <v>2020</v>
          </cell>
        </row>
      </sheetData>
      <sheetData sheetId="1">
        <row r="132">
          <cell r="C132">
            <v>0</v>
          </cell>
        </row>
      </sheetData>
      <sheetData sheetId="2">
        <row r="90">
          <cell r="C9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8">
          <cell r="E8">
            <v>6</v>
          </cell>
        </row>
      </sheetData>
      <sheetData sheetId="10"/>
      <sheetData sheetId="11">
        <row r="6">
          <cell r="E6">
            <v>10</v>
          </cell>
        </row>
      </sheetData>
      <sheetData sheetId="12"/>
      <sheetData sheetId="13">
        <row r="10">
          <cell r="C10">
            <v>12296</v>
          </cell>
        </row>
      </sheetData>
      <sheetData sheetId="14">
        <row r="7">
          <cell r="N7">
            <v>0</v>
          </cell>
        </row>
      </sheetData>
      <sheetData sheetId="15"/>
      <sheetData sheetId="16">
        <row r="2">
          <cell r="T2">
            <v>2020</v>
          </cell>
        </row>
      </sheetData>
      <sheetData sheetId="17"/>
      <sheetData sheetId="18">
        <row r="6">
          <cell r="B6">
            <v>94</v>
          </cell>
        </row>
      </sheetData>
      <sheetData sheetId="19">
        <row r="7">
          <cell r="B7">
            <v>4</v>
          </cell>
        </row>
      </sheetData>
      <sheetData sheetId="20">
        <row r="16">
          <cell r="D16">
            <v>53.783561643835618</v>
          </cell>
        </row>
      </sheetData>
      <sheetData sheetId="21">
        <row r="5">
          <cell r="AJ5" t="str">
            <v xml:space="preserve">Devido as oscilações ocorridas no mês de maio/2018 e a inflação acentuada  em  junho/2018, </v>
          </cell>
        </row>
      </sheetData>
      <sheetData sheetId="22"/>
      <sheetData sheetId="23"/>
      <sheetData sheetId="24"/>
      <sheetData sheetId="25">
        <row r="8">
          <cell r="CB8">
            <v>2</v>
          </cell>
        </row>
      </sheetData>
      <sheetData sheetId="26">
        <row r="604">
          <cell r="J604" t="str">
            <v>Nenhuma</v>
          </cell>
        </row>
      </sheetData>
      <sheetData sheetId="27"/>
      <sheetData sheetId="28">
        <row r="6">
          <cell r="C6">
            <v>2020</v>
          </cell>
        </row>
      </sheetData>
      <sheetData sheetId="29"/>
      <sheetData sheetId="30">
        <row r="90">
          <cell r="C90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C10">
            <v>20378</v>
          </cell>
        </row>
        <row r="17">
          <cell r="J17">
            <v>2020</v>
          </cell>
        </row>
        <row r="18">
          <cell r="J18">
            <v>2021</v>
          </cell>
        </row>
        <row r="19">
          <cell r="J19">
            <v>2022</v>
          </cell>
        </row>
        <row r="20">
          <cell r="J20">
            <v>2023</v>
          </cell>
        </row>
        <row r="21">
          <cell r="J21">
            <v>2024</v>
          </cell>
        </row>
        <row r="22">
          <cell r="J22">
            <v>2025</v>
          </cell>
        </row>
        <row r="23">
          <cell r="J23">
            <v>2026</v>
          </cell>
        </row>
        <row r="24">
          <cell r="J24">
            <v>2027</v>
          </cell>
        </row>
        <row r="25">
          <cell r="J25">
            <v>2028</v>
          </cell>
        </row>
        <row r="26">
          <cell r="J26">
            <v>2029</v>
          </cell>
        </row>
        <row r="27">
          <cell r="J27">
            <v>2030</v>
          </cell>
        </row>
        <row r="28">
          <cell r="J28">
            <v>2031</v>
          </cell>
        </row>
        <row r="29">
          <cell r="J29">
            <v>2032</v>
          </cell>
        </row>
        <row r="30">
          <cell r="J30">
            <v>2033</v>
          </cell>
        </row>
        <row r="31">
          <cell r="J31">
            <v>2034</v>
          </cell>
        </row>
        <row r="32">
          <cell r="J32">
            <v>2035</v>
          </cell>
        </row>
        <row r="33">
          <cell r="J33">
            <v>2036</v>
          </cell>
        </row>
        <row r="34">
          <cell r="J34">
            <v>2037</v>
          </cell>
        </row>
        <row r="35">
          <cell r="J35">
            <v>2038</v>
          </cell>
        </row>
        <row r="36">
          <cell r="J36">
            <v>2039</v>
          </cell>
        </row>
        <row r="37">
          <cell r="J37">
            <v>2040</v>
          </cell>
        </row>
        <row r="38">
          <cell r="J38">
            <v>2041</v>
          </cell>
        </row>
        <row r="39">
          <cell r="J39">
            <v>2042</v>
          </cell>
        </row>
        <row r="40">
          <cell r="J40">
            <v>2043</v>
          </cell>
        </row>
        <row r="41">
          <cell r="J41">
            <v>2044</v>
          </cell>
        </row>
        <row r="42">
          <cell r="J42">
            <v>2045</v>
          </cell>
        </row>
        <row r="43">
          <cell r="J43">
            <v>2046</v>
          </cell>
        </row>
        <row r="44">
          <cell r="J44">
            <v>2047</v>
          </cell>
        </row>
        <row r="45">
          <cell r="J45">
            <v>2048</v>
          </cell>
        </row>
        <row r="46">
          <cell r="J46">
            <v>2049</v>
          </cell>
        </row>
        <row r="47">
          <cell r="J47">
            <v>2050</v>
          </cell>
        </row>
        <row r="48">
          <cell r="J48">
            <v>2051</v>
          </cell>
        </row>
        <row r="49">
          <cell r="J49">
            <v>2052</v>
          </cell>
        </row>
        <row r="50">
          <cell r="J50">
            <v>2053</v>
          </cell>
        </row>
        <row r="51">
          <cell r="J51">
            <v>2054</v>
          </cell>
        </row>
      </sheetData>
      <sheetData sheetId="42"/>
      <sheetData sheetId="43">
        <row r="2">
          <cell r="U2">
            <v>2020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REMISSAS"/>
      <sheetName val="2-PROJEÇÃO (GA)"/>
      <sheetName val="3-PROJEÇÃO (GF)"/>
      <sheetName val="4-PROJEÇÃO (GA e GF)"/>
      <sheetName val="5-Auxílio-Projeção"/>
      <sheetName val="6-GA. 1-(M) S. ATIVO-ATIVO"/>
      <sheetName val="7-GA. 2-(M) S. ATIVO-INVÁLIDO"/>
      <sheetName val="8-GA. 4-(M) S. ATIVO-PENSÃO"/>
      <sheetName val="9-GA.5-(M) S. ATIVO-APOSENTADOR"/>
      <sheetName val="10-GA. 6-(M) S. ATIVO-APO(PENS)"/>
      <sheetName val="11-GA. 1-(F) S. ATIVO-ATIVO"/>
      <sheetName val="12-GA. 2-(F) S. ATIVO-INVÁLIDO"/>
      <sheetName val="13-GA. 4-(F) S. ATIVO-PENSÃO"/>
      <sheetName val="14-GA.5-(F) S. ATIVO-APOSENTADO"/>
      <sheetName val="15-GA.6-(F) S. ATIVO-APO.(PENS)"/>
      <sheetName val="16-GA.7-(MeF) APOS.ATUAL INVÁLI"/>
      <sheetName val="17-GA.8-(M) APOS. ATUAL-VÁLIDO"/>
      <sheetName val="18-GA.8-(F) APOS. ATUAL-VÁLIDO"/>
      <sheetName val="19-GA.10-(M) PENSIONISTA ATUAL"/>
      <sheetName val="20-GA.10-(F) PENSIONISTA ATUAL"/>
      <sheetName val="21-GF.1-(M) S. ATIVO- ATIVO-REP"/>
      <sheetName val="22-GF.2-(M) S. ATIVO-INVÁLIDO"/>
      <sheetName val="23-GF.4-(M) S. ATIVO-PENSÃO"/>
      <sheetName val="24-GF.5-(M) S. ATIVO-APOSENTADO"/>
      <sheetName val="25-GF.6-(M) S. ATIVO-APO (PENS)"/>
      <sheetName val="26-GF.1-(F) S. ATIVO-ATIVO-REP"/>
      <sheetName val="27-GF.2-(F) S. ATIVO-INVÁLIDO"/>
      <sheetName val="28-GF.4-(F) S. ATIVO-PENSÃO"/>
      <sheetName val="29-GF.5-(F) S. ATIVO-APOSENTADO"/>
      <sheetName val="30-GF.6-(M) S. ATIVO-APOS(PENS)"/>
      <sheetName val="31-FLUXO DE CAIXA DA PROJEÇÃO"/>
      <sheetName val=" 32-GRÁFICO PROEJÇÃO"/>
      <sheetName val="33-DURAÇÃO PASSIVO (G.A)"/>
      <sheetName val="34-DURAÇÃO PASSIVO (G.A e G.F)"/>
      <sheetName val="35-FLUXO DE CAIXA DURAÇÃO PASSI"/>
      <sheetName val=" 36-GRÁFICOS DURAÇ(G.A. e G.F.)"/>
      <sheetName val="37-PARÂMETROS"/>
      <sheetName val="  38-LDO  "/>
      <sheetName val="39-FAIXA ETÁRIA"/>
      <sheetName val="Fluxo de Caixa - MPS"/>
      <sheetName val="APOSENTADOS_PENSIONISTAS ATUAIS"/>
    </sheetNames>
    <sheetDataSet>
      <sheetData sheetId="0"/>
      <sheetData sheetId="1">
        <row r="4">
          <cell r="F4" t="str">
            <v>Rentabilidade 5,87%  a.a.</v>
          </cell>
        </row>
        <row r="5">
          <cell r="B5">
            <v>1611</v>
          </cell>
          <cell r="C5">
            <v>5858681.1062000375</v>
          </cell>
          <cell r="D5">
            <v>6753461.4933287688</v>
          </cell>
          <cell r="E5">
            <v>810049.1408454607</v>
          </cell>
          <cell r="F5">
            <v>3426157.4915377735</v>
          </cell>
          <cell r="G5">
            <v>0</v>
          </cell>
          <cell r="H5">
            <v>16848349.231912039</v>
          </cell>
          <cell r="I5">
            <v>325.32586252651004</v>
          </cell>
          <cell r="J5">
            <v>41.417888423489998</v>
          </cell>
          <cell r="K5">
            <v>8240510.7260095244</v>
          </cell>
          <cell r="L5">
            <v>552824.19920847053</v>
          </cell>
          <cell r="M5">
            <v>0</v>
          </cell>
          <cell r="N5">
            <v>1386643.0270000002</v>
          </cell>
          <cell r="O5">
            <v>10179977.952217996</v>
          </cell>
          <cell r="P5">
            <v>61793406.069694042</v>
          </cell>
          <cell r="AC5">
            <v>1611</v>
          </cell>
          <cell r="AD5">
            <v>5858681.1062000375</v>
          </cell>
          <cell r="AE5">
            <v>6753461.4933287688</v>
          </cell>
          <cell r="AF5">
            <v>810049.1408454607</v>
          </cell>
          <cell r="AG5">
            <v>3426157.4915377735</v>
          </cell>
          <cell r="AH5">
            <v>0</v>
          </cell>
          <cell r="AI5">
            <v>16848349.231912039</v>
          </cell>
          <cell r="AJ5">
            <v>325.32586252651004</v>
          </cell>
          <cell r="AK5">
            <v>41.417888423489998</v>
          </cell>
          <cell r="AL5">
            <v>8240510.7260095244</v>
          </cell>
          <cell r="AM5">
            <v>552824.19920847053</v>
          </cell>
          <cell r="AN5">
            <v>0</v>
          </cell>
          <cell r="AO5">
            <v>1386643.0270000002</v>
          </cell>
          <cell r="AP5">
            <v>10179977.952217996</v>
          </cell>
          <cell r="AQ5">
            <v>61793406.069694042</v>
          </cell>
        </row>
        <row r="6">
          <cell r="B6">
            <v>1607.6904199405299</v>
          </cell>
          <cell r="C6">
            <v>5917267.9172619842</v>
          </cell>
          <cell r="D6">
            <v>6820996.108261995</v>
          </cell>
          <cell r="E6">
            <v>1090866.1763385537</v>
          </cell>
          <cell r="F6">
            <v>3841410.185463021</v>
          </cell>
          <cell r="G6">
            <v>0</v>
          </cell>
          <cell r="H6">
            <v>17670540.387325555</v>
          </cell>
          <cell r="I6">
            <v>320.79104502638086</v>
          </cell>
          <cell r="J6">
            <v>41.959222931439996</v>
          </cell>
          <cell r="K6">
            <v>8348140.5318043958</v>
          </cell>
          <cell r="L6">
            <v>591914.20159920689</v>
          </cell>
          <cell r="M6">
            <v>0</v>
          </cell>
          <cell r="N6">
            <v>1241081.4450861849</v>
          </cell>
          <cell r="O6">
            <v>10181136.178489788</v>
          </cell>
          <cell r="P6">
            <v>69282810.278529808</v>
          </cell>
          <cell r="AC6">
            <v>1607.6904199405299</v>
          </cell>
          <cell r="AD6">
            <v>5917267.9172619842</v>
          </cell>
          <cell r="AE6">
            <v>6820996.108261995</v>
          </cell>
          <cell r="AF6">
            <v>1090866.1763385537</v>
          </cell>
          <cell r="AG6">
            <v>3841410.185463021</v>
          </cell>
          <cell r="AH6">
            <v>0</v>
          </cell>
          <cell r="AI6">
            <v>17670540.387325555</v>
          </cell>
          <cell r="AJ6">
            <v>320.79104502638086</v>
          </cell>
          <cell r="AK6">
            <v>41.959222931439996</v>
          </cell>
          <cell r="AL6">
            <v>8348140.5318043958</v>
          </cell>
          <cell r="AM6">
            <v>591914.20159920689</v>
          </cell>
          <cell r="AN6">
            <v>0</v>
          </cell>
          <cell r="AO6">
            <v>1241081.4450861849</v>
          </cell>
          <cell r="AP6">
            <v>10181136.178489788</v>
          </cell>
          <cell r="AQ6">
            <v>69282810.278529808</v>
          </cell>
        </row>
        <row r="7">
          <cell r="B7">
            <v>1526.8161741699901</v>
          </cell>
          <cell r="C7">
            <v>5632133.5696907984</v>
          </cell>
          <cell r="D7">
            <v>6492313.9694253914</v>
          </cell>
          <cell r="E7">
            <v>5754211.0447693467</v>
          </cell>
          <cell r="F7">
            <v>4347502.002928501</v>
          </cell>
          <cell r="G7">
            <v>0</v>
          </cell>
          <cell r="H7">
            <v>22226160.586814038</v>
          </cell>
          <cell r="I7">
            <v>391.04192003694487</v>
          </cell>
          <cell r="J7">
            <v>41.00996346782</v>
          </cell>
          <cell r="K7">
            <v>11262046.749292031</v>
          </cell>
          <cell r="L7">
            <v>581687.6349953349</v>
          </cell>
          <cell r="M7">
            <v>0</v>
          </cell>
          <cell r="N7">
            <v>1254667.9887157057</v>
          </cell>
          <cell r="O7">
            <v>13098402.373003073</v>
          </cell>
          <cell r="P7">
            <v>78410568.492340773</v>
          </cell>
          <cell r="AC7">
            <v>1526.8161741699901</v>
          </cell>
          <cell r="AD7">
            <v>5632133.5696907984</v>
          </cell>
          <cell r="AE7">
            <v>6492313.9694253914</v>
          </cell>
          <cell r="AF7">
            <v>1652662.2571529089</v>
          </cell>
          <cell r="AG7">
            <v>4106741.0890954165</v>
          </cell>
          <cell r="AH7">
            <v>0</v>
          </cell>
          <cell r="AI7">
            <v>17883850.885364514</v>
          </cell>
          <cell r="AJ7">
            <v>391.04192003694487</v>
          </cell>
          <cell r="AK7">
            <v>41.00996346782</v>
          </cell>
          <cell r="AL7">
            <v>11262046.749292031</v>
          </cell>
          <cell r="AM7">
            <v>581687.6349953349</v>
          </cell>
          <cell r="AN7">
            <v>0</v>
          </cell>
          <cell r="AO7">
            <v>1254667.9887157057</v>
          </cell>
          <cell r="AP7">
            <v>13098402.373003073</v>
          </cell>
          <cell r="AQ7">
            <v>74068258.79089126</v>
          </cell>
        </row>
        <row r="8">
          <cell r="B8">
            <v>1433.9449355497502</v>
          </cell>
          <cell r="C8">
            <v>5329002.8010726944</v>
          </cell>
          <cell r="D8">
            <v>6142886.8652365217</v>
          </cell>
          <cell r="E8">
            <v>11606168.050526042</v>
          </cell>
          <cell r="F8">
            <v>5003969.7043467015</v>
          </cell>
          <cell r="G8">
            <v>0</v>
          </cell>
          <cell r="H8">
            <v>28082027.421181958</v>
          </cell>
          <cell r="I8">
            <v>472.29193033591804</v>
          </cell>
          <cell r="J8">
            <v>37.154605782039994</v>
          </cell>
          <cell r="K8">
            <v>14407733.424945112</v>
          </cell>
          <cell r="L8">
            <v>573491.18173114117</v>
          </cell>
          <cell r="M8">
            <v>0</v>
          </cell>
          <cell r="N8">
            <v>1260898.9730840742</v>
          </cell>
          <cell r="O8">
            <v>16242123.579760328</v>
          </cell>
          <cell r="P8">
            <v>90250472.333762407</v>
          </cell>
          <cell r="AC8">
            <v>1433.9449355497502</v>
          </cell>
          <cell r="AD8">
            <v>5329002.8010726944</v>
          </cell>
          <cell r="AE8">
            <v>6142886.8652365217</v>
          </cell>
          <cell r="AF8">
            <v>2781981.4662073972</v>
          </cell>
          <cell r="AG8">
            <v>4231096.3723721104</v>
          </cell>
          <cell r="AH8">
            <v>0</v>
          </cell>
          <cell r="AI8">
            <v>18484967.504888721</v>
          </cell>
          <cell r="AJ8">
            <v>472.29193033591804</v>
          </cell>
          <cell r="AK8">
            <v>37.154605782039994</v>
          </cell>
          <cell r="AL8">
            <v>14407733.424945112</v>
          </cell>
          <cell r="AM8">
            <v>573491.18173114117</v>
          </cell>
          <cell r="AN8">
            <v>0</v>
          </cell>
          <cell r="AO8">
            <v>1260898.9730840742</v>
          </cell>
          <cell r="AP8">
            <v>16242123.579760328</v>
          </cell>
          <cell r="AQ8">
            <v>76311102.716019645</v>
          </cell>
        </row>
        <row r="9">
          <cell r="B9">
            <v>1378.98034910449</v>
          </cell>
          <cell r="C9">
            <v>5177680.7485878635</v>
          </cell>
          <cell r="D9">
            <v>5968453.8083721902</v>
          </cell>
          <cell r="E9">
            <v>17562382.491616167</v>
          </cell>
          <cell r="F9">
            <v>5919653.5287279673</v>
          </cell>
          <cell r="G9">
            <v>0</v>
          </cell>
          <cell r="H9">
            <v>34628170.577304184</v>
          </cell>
          <cell r="I9">
            <v>522.55797971865661</v>
          </cell>
          <cell r="J9">
            <v>37.253051095090008</v>
          </cell>
          <cell r="K9">
            <v>16261092.200997353</v>
          </cell>
          <cell r="L9">
            <v>583476.73930286127</v>
          </cell>
          <cell r="M9">
            <v>0</v>
          </cell>
          <cell r="N9">
            <v>1268534.0923285603</v>
          </cell>
          <cell r="O9">
            <v>18113103.032628775</v>
          </cell>
          <cell r="P9">
            <v>106765539.87843782</v>
          </cell>
          <cell r="AC9">
            <v>1378.98034910449</v>
          </cell>
          <cell r="AD9">
            <v>5177680.7485878635</v>
          </cell>
          <cell r="AE9">
            <v>5968453.8083721902</v>
          </cell>
          <cell r="AF9">
            <v>3933721.7932172595</v>
          </cell>
          <cell r="AG9">
            <v>4301410.1491704518</v>
          </cell>
          <cell r="AH9">
            <v>0</v>
          </cell>
          <cell r="AI9">
            <v>19381266.499347765</v>
          </cell>
          <cell r="AJ9">
            <v>522.55797971865661</v>
          </cell>
          <cell r="AK9">
            <v>37.253051095090008</v>
          </cell>
          <cell r="AL9">
            <v>16261092.200997353</v>
          </cell>
          <cell r="AM9">
            <v>583476.73930286127</v>
          </cell>
          <cell r="AN9">
            <v>0</v>
          </cell>
          <cell r="AO9">
            <v>1268534.0923285603</v>
          </cell>
          <cell r="AP9">
            <v>18113103.032628775</v>
          </cell>
          <cell r="AQ9">
            <v>77579266.182738632</v>
          </cell>
        </row>
        <row r="10">
          <cell r="B10">
            <v>1332.98672836897</v>
          </cell>
          <cell r="C10">
            <v>5075342.839263685</v>
          </cell>
          <cell r="D10">
            <v>5850486.1092603188</v>
          </cell>
          <cell r="E10">
            <v>17841943.583584558</v>
          </cell>
          <cell r="F10">
            <v>6805472.4339398984</v>
          </cell>
          <cell r="G10">
            <v>0</v>
          </cell>
          <cell r="H10">
            <v>35573244.966048457</v>
          </cell>
          <cell r="I10">
            <v>565.78977382492985</v>
          </cell>
          <cell r="J10">
            <v>34.365389866390004</v>
          </cell>
          <cell r="K10">
            <v>17747854.153352629</v>
          </cell>
          <cell r="L10">
            <v>570672.35581827175</v>
          </cell>
          <cell r="M10">
            <v>0</v>
          </cell>
          <cell r="N10">
            <v>1278287.8785492522</v>
          </cell>
          <cell r="O10">
            <v>19596814.387720153</v>
          </cell>
          <cell r="P10">
            <v>122741970.45676611</v>
          </cell>
          <cell r="AC10">
            <v>1332.98672836897</v>
          </cell>
          <cell r="AD10">
            <v>5075342.839263685</v>
          </cell>
          <cell r="AE10">
            <v>5850486.1092603188</v>
          </cell>
          <cell r="AF10">
            <v>5108218.7286206987</v>
          </cell>
          <cell r="AG10">
            <v>4344768.5190159781</v>
          </cell>
          <cell r="AH10">
            <v>0</v>
          </cell>
          <cell r="AI10">
            <v>20378816.196160682</v>
          </cell>
          <cell r="AJ10">
            <v>565.78977382492985</v>
          </cell>
          <cell r="AK10">
            <v>34.365389866390004</v>
          </cell>
          <cell r="AL10">
            <v>17747854.153352629</v>
          </cell>
          <cell r="AM10">
            <v>570672.35581827175</v>
          </cell>
          <cell r="AN10">
            <v>0</v>
          </cell>
          <cell r="AO10">
            <v>1278287.8785492522</v>
          </cell>
          <cell r="AP10">
            <v>19596814.387720153</v>
          </cell>
          <cell r="AQ10">
            <v>78361267.991179153</v>
          </cell>
        </row>
        <row r="11">
          <cell r="B11">
            <v>1296.9752090767699</v>
          </cell>
          <cell r="C11">
            <v>4990011.1570879277</v>
          </cell>
          <cell r="D11">
            <v>5752121.9519886281</v>
          </cell>
          <cell r="E11">
            <v>18125954.778161742</v>
          </cell>
          <cell r="F11">
            <v>7668162.9135292573</v>
          </cell>
          <cell r="G11">
            <v>0</v>
          </cell>
          <cell r="H11">
            <v>36536250.800767556</v>
          </cell>
          <cell r="I11">
            <v>601.53231055049901</v>
          </cell>
          <cell r="J11">
            <v>32.48229404100001</v>
          </cell>
          <cell r="K11">
            <v>19140291.301445186</v>
          </cell>
          <cell r="L11">
            <v>547507.86725981871</v>
          </cell>
          <cell r="M11">
            <v>0</v>
          </cell>
          <cell r="N11">
            <v>1289160.1373222696</v>
          </cell>
          <cell r="O11">
            <v>20976959.306027275</v>
          </cell>
          <cell r="P11">
            <v>138301261.95150641</v>
          </cell>
          <cell r="AC11">
            <v>1296.9752090767699</v>
          </cell>
          <cell r="AD11">
            <v>4990011.1570879277</v>
          </cell>
          <cell r="AE11">
            <v>5752121.9519886281</v>
          </cell>
          <cell r="AF11">
            <v>6592440.0592143796</v>
          </cell>
          <cell r="AG11">
            <v>4385998.364797093</v>
          </cell>
          <cell r="AH11">
            <v>0</v>
          </cell>
          <cell r="AI11">
            <v>21720571.533088028</v>
          </cell>
          <cell r="AJ11">
            <v>601.53231055049901</v>
          </cell>
          <cell r="AK11">
            <v>32.48229404100001</v>
          </cell>
          <cell r="AL11">
            <v>19140291.301445186</v>
          </cell>
          <cell r="AM11">
            <v>547507.86725981871</v>
          </cell>
          <cell r="AN11">
            <v>0</v>
          </cell>
          <cell r="AO11">
            <v>1289160.1373222696</v>
          </cell>
          <cell r="AP11">
            <v>20976959.306027275</v>
          </cell>
          <cell r="AQ11">
            <v>79104880.218239903</v>
          </cell>
        </row>
        <row r="12">
          <cell r="B12">
            <v>1236.9942279198699</v>
          </cell>
          <cell r="C12">
            <v>4776869.6090041697</v>
          </cell>
          <cell r="D12">
            <v>5506427.8765611686</v>
          </cell>
          <cell r="E12">
            <v>18414486.91286337</v>
          </cell>
          <cell r="F12">
            <v>8425832.9816683214</v>
          </cell>
          <cell r="G12">
            <v>0</v>
          </cell>
          <cell r="H12">
            <v>37123617.380097032</v>
          </cell>
          <cell r="I12">
            <v>655.04181088433324</v>
          </cell>
          <cell r="J12">
            <v>32.607893367529996</v>
          </cell>
          <cell r="K12">
            <v>21598661.673314452</v>
          </cell>
          <cell r="L12">
            <v>558757.99757728819</v>
          </cell>
          <cell r="M12">
            <v>0</v>
          </cell>
          <cell r="N12">
            <v>1301030.7392082689</v>
          </cell>
          <cell r="O12">
            <v>23458450.410100009</v>
          </cell>
          <cell r="P12">
            <v>151966428.92150342</v>
          </cell>
          <cell r="AC12">
            <v>1236.9942279198699</v>
          </cell>
          <cell r="AD12">
            <v>4776869.6090041697</v>
          </cell>
          <cell r="AE12">
            <v>5506427.8765611686</v>
          </cell>
          <cell r="AF12">
            <v>8105834.9945470719</v>
          </cell>
          <cell r="AG12">
            <v>4345887.5063204095</v>
          </cell>
          <cell r="AH12">
            <v>0</v>
          </cell>
          <cell r="AI12">
            <v>22735019.986432821</v>
          </cell>
          <cell r="AJ12">
            <v>655.04181088433324</v>
          </cell>
          <cell r="AK12">
            <v>32.607893367529996</v>
          </cell>
          <cell r="AL12">
            <v>21598661.673314452</v>
          </cell>
          <cell r="AM12">
            <v>558757.99757728819</v>
          </cell>
          <cell r="AN12">
            <v>0</v>
          </cell>
          <cell r="AO12">
            <v>1301030.7392082689</v>
          </cell>
          <cell r="AP12">
            <v>23458450.410100009</v>
          </cell>
          <cell r="AQ12">
            <v>78381449.794572711</v>
          </cell>
        </row>
        <row r="13">
          <cell r="B13">
            <v>1168.0605134470297</v>
          </cell>
          <cell r="C13">
            <v>4511162.8372650575</v>
          </cell>
          <cell r="D13">
            <v>5200140.4342291746</v>
          </cell>
          <cell r="E13">
            <v>18707611.952809129</v>
          </cell>
          <cell r="F13">
            <v>9038286.8558014799</v>
          </cell>
          <cell r="G13">
            <v>0</v>
          </cell>
          <cell r="H13">
            <v>37457202.080104843</v>
          </cell>
          <cell r="I13">
            <v>716.9786107337452</v>
          </cell>
          <cell r="J13">
            <v>32.745146036620007</v>
          </cell>
          <cell r="K13">
            <v>24528706.261058219</v>
          </cell>
          <cell r="L13">
            <v>570745.32854093355</v>
          </cell>
          <cell r="M13">
            <v>0</v>
          </cell>
          <cell r="N13">
            <v>1311670.140509502</v>
          </cell>
          <cell r="O13">
            <v>26411121.730108652</v>
          </cell>
          <cell r="P13">
            <v>163012509.2714996</v>
          </cell>
          <cell r="AC13">
            <v>1168.0605134470297</v>
          </cell>
          <cell r="AD13">
            <v>4511162.8372650575</v>
          </cell>
          <cell r="AE13">
            <v>5200140.4342291746</v>
          </cell>
          <cell r="AF13">
            <v>9941227.6325980872</v>
          </cell>
          <cell r="AG13">
            <v>4204261.8214542605</v>
          </cell>
          <cell r="AH13">
            <v>0</v>
          </cell>
          <cell r="AI13">
            <v>23856792.72554658</v>
          </cell>
          <cell r="AJ13">
            <v>716.9786107337452</v>
          </cell>
          <cell r="AK13">
            <v>32.745146036620007</v>
          </cell>
          <cell r="AL13">
            <v>24528706.261058219</v>
          </cell>
          <cell r="AM13">
            <v>570745.32854093355</v>
          </cell>
          <cell r="AN13">
            <v>0</v>
          </cell>
          <cell r="AO13">
            <v>1311670.140509502</v>
          </cell>
          <cell r="AP13">
            <v>26411121.730108652</v>
          </cell>
          <cell r="AQ13">
            <v>75827120.790010646</v>
          </cell>
        </row>
        <row r="14">
          <cell r="B14">
            <v>1103.1073490292001</v>
          </cell>
          <cell r="C14">
            <v>4255403.1238160934</v>
          </cell>
          <cell r="D14">
            <v>4905319.2372716414</v>
          </cell>
          <cell r="E14">
            <v>19005403.008672126</v>
          </cell>
          <cell r="F14">
            <v>9500554.2224886008</v>
          </cell>
          <cell r="G14">
            <v>0</v>
          </cell>
          <cell r="H14">
            <v>37666679.592248462</v>
          </cell>
          <cell r="I14">
            <v>778.83286045928048</v>
          </cell>
          <cell r="J14">
            <v>32.029588522180006</v>
          </cell>
          <cell r="K14">
            <v>27457332.229871344</v>
          </cell>
          <cell r="L14">
            <v>549796.63115332951</v>
          </cell>
          <cell r="M14">
            <v>0</v>
          </cell>
          <cell r="N14">
            <v>1322200.4567492662</v>
          </cell>
          <cell r="O14">
            <v>29329329.317773942</v>
          </cell>
          <cell r="P14">
            <v>171349859.54597414</v>
          </cell>
          <cell r="AC14">
            <v>1103.1073490292001</v>
          </cell>
          <cell r="AD14">
            <v>4255403.1238160934</v>
          </cell>
          <cell r="AE14">
            <v>4905319.2372716414</v>
          </cell>
          <cell r="AF14">
            <v>11812517.539910669</v>
          </cell>
          <cell r="AG14">
            <v>3960549.5416089008</v>
          </cell>
          <cell r="AH14">
            <v>0</v>
          </cell>
          <cell r="AI14">
            <v>24933789.442607306</v>
          </cell>
          <cell r="AJ14">
            <v>778.83286045928048</v>
          </cell>
          <cell r="AK14">
            <v>32.029588522180006</v>
          </cell>
          <cell r="AL14">
            <v>27457332.229871344</v>
          </cell>
          <cell r="AM14">
            <v>549796.63115332951</v>
          </cell>
          <cell r="AN14">
            <v>0</v>
          </cell>
          <cell r="AO14">
            <v>1322200.4567492662</v>
          </cell>
          <cell r="AP14">
            <v>29329329.317773942</v>
          </cell>
          <cell r="AQ14">
            <v>71431580.914844006</v>
          </cell>
        </row>
        <row r="15">
          <cell r="B15">
            <v>1007.1766614275102</v>
          </cell>
          <cell r="C15">
            <v>3761651.742076512</v>
          </cell>
          <cell r="D15">
            <v>4336158.5535936514</v>
          </cell>
          <cell r="E15">
            <v>19307934.354914017</v>
          </cell>
          <cell r="F15">
            <v>9645114.1279289499</v>
          </cell>
          <cell r="G15">
            <v>0</v>
          </cell>
          <cell r="H15">
            <v>37050858.778513134</v>
          </cell>
          <cell r="I15">
            <v>870.91189571330506</v>
          </cell>
          <cell r="J15">
            <v>32.209101301609998</v>
          </cell>
          <cell r="K15">
            <v>32545914.957005683</v>
          </cell>
          <cell r="L15">
            <v>563841.63839772204</v>
          </cell>
          <cell r="M15">
            <v>0</v>
          </cell>
          <cell r="N15">
            <v>1333852.236096147</v>
          </cell>
          <cell r="O15">
            <v>34443608.831499554</v>
          </cell>
          <cell r="P15">
            <v>173957109.49298772</v>
          </cell>
          <cell r="AC15">
            <v>1007.1766614275102</v>
          </cell>
          <cell r="AD15">
            <v>3761651.742076512</v>
          </cell>
          <cell r="AE15">
            <v>4336158.5535936514</v>
          </cell>
          <cell r="AF15">
            <v>14018505.190488987</v>
          </cell>
          <cell r="AG15">
            <v>3469421.6803298611</v>
          </cell>
          <cell r="AH15">
            <v>0</v>
          </cell>
          <cell r="AI15">
            <v>25585737.166489013</v>
          </cell>
          <cell r="AJ15">
            <v>870.91189571330506</v>
          </cell>
          <cell r="AK15">
            <v>32.209101301609998</v>
          </cell>
          <cell r="AL15">
            <v>32545914.957005683</v>
          </cell>
          <cell r="AM15">
            <v>563841.63839772204</v>
          </cell>
          <cell r="AN15">
            <v>0</v>
          </cell>
          <cell r="AO15">
            <v>1333852.236096147</v>
          </cell>
          <cell r="AP15">
            <v>34443608.831499554</v>
          </cell>
          <cell r="AQ15">
            <v>62573709.249833457</v>
          </cell>
        </row>
        <row r="16">
          <cell r="B16">
            <v>925.26848315323002</v>
          </cell>
          <cell r="C16">
            <v>3434176.7335180012</v>
          </cell>
          <cell r="D16">
            <v>3958669.1800916586</v>
          </cell>
          <cell r="E16">
            <v>19615281.448310398</v>
          </cell>
          <cell r="F16">
            <v>9569707.0370922275</v>
          </cell>
          <cell r="G16">
            <v>0</v>
          </cell>
          <cell r="H16">
            <v>36577834.399012282</v>
          </cell>
          <cell r="I16">
            <v>944.71736371179202</v>
          </cell>
          <cell r="J16">
            <v>32.408437617879997</v>
          </cell>
          <cell r="K16">
            <v>36014107.829842575</v>
          </cell>
          <cell r="L16">
            <v>577620.09025442251</v>
          </cell>
          <cell r="M16">
            <v>0</v>
          </cell>
          <cell r="N16">
            <v>1346131.8122856158</v>
          </cell>
          <cell r="O16">
            <v>37937859.732382618</v>
          </cell>
          <cell r="P16">
            <v>172597084.15961739</v>
          </cell>
          <cell r="AC16">
            <v>925.26848315323002</v>
          </cell>
          <cell r="AD16">
            <v>3434176.7335180012</v>
          </cell>
          <cell r="AE16">
            <v>3958669.1800916586</v>
          </cell>
          <cell r="AF16">
            <v>16267431.342324881</v>
          </cell>
          <cell r="AG16">
            <v>2834982.6415977222</v>
          </cell>
          <cell r="AH16">
            <v>0</v>
          </cell>
          <cell r="AI16">
            <v>26495259.897532262</v>
          </cell>
          <cell r="AJ16">
            <v>944.71736371179202</v>
          </cell>
          <cell r="AK16">
            <v>32.408437617879997</v>
          </cell>
          <cell r="AL16">
            <v>36014107.829842575</v>
          </cell>
          <cell r="AM16">
            <v>577620.09025442251</v>
          </cell>
          <cell r="AN16">
            <v>0</v>
          </cell>
          <cell r="AO16">
            <v>1346131.8122856158</v>
          </cell>
          <cell r="AP16">
            <v>37937859.732382618</v>
          </cell>
          <cell r="AQ16">
            <v>51131109.414983101</v>
          </cell>
        </row>
        <row r="17">
          <cell r="B17">
            <v>872.27748362394004</v>
          </cell>
          <cell r="C17">
            <v>3311184.5249760975</v>
          </cell>
          <cell r="D17">
            <v>3816892.7069724463</v>
          </cell>
          <cell r="E17">
            <v>19927520.946771082</v>
          </cell>
          <cell r="F17">
            <v>9391629.3106540889</v>
          </cell>
          <cell r="G17">
            <v>0</v>
          </cell>
          <cell r="H17">
            <v>36447227.489373714</v>
          </cell>
          <cell r="I17">
            <v>992.78854508705854</v>
          </cell>
          <cell r="J17">
            <v>30.729539626499999</v>
          </cell>
          <cell r="K17">
            <v>37732223.781193659</v>
          </cell>
          <cell r="L17">
            <v>570543.20935008058</v>
          </cell>
          <cell r="M17">
            <v>0</v>
          </cell>
          <cell r="N17">
            <v>1356230.3281324857</v>
          </cell>
          <cell r="O17">
            <v>39658997.318676226</v>
          </cell>
          <cell r="P17">
            <v>169385314.33031487</v>
          </cell>
          <cell r="AC17">
            <v>872.27748362394004</v>
          </cell>
          <cell r="AD17">
            <v>3311184.5249760975</v>
          </cell>
          <cell r="AE17">
            <v>3816892.7069724463</v>
          </cell>
          <cell r="AF17">
            <v>18559934.166678444</v>
          </cell>
          <cell r="AG17">
            <v>2181299.249152618</v>
          </cell>
          <cell r="AH17">
            <v>0</v>
          </cell>
          <cell r="AI17">
            <v>27869310.647779606</v>
          </cell>
          <cell r="AJ17">
            <v>992.78854508705854</v>
          </cell>
          <cell r="AK17">
            <v>30.729539626499999</v>
          </cell>
          <cell r="AL17">
            <v>37732223.781193659</v>
          </cell>
          <cell r="AM17">
            <v>570543.20935008058</v>
          </cell>
          <cell r="AN17">
            <v>0</v>
          </cell>
          <cell r="AO17">
            <v>1356230.3281324857</v>
          </cell>
          <cell r="AP17">
            <v>39658997.318676226</v>
          </cell>
          <cell r="AQ17">
            <v>39341422.744086482</v>
          </cell>
        </row>
        <row r="18">
          <cell r="B18">
            <v>818.33492063865992</v>
          </cell>
          <cell r="C18">
            <v>3125741.9595123269</v>
          </cell>
          <cell r="D18">
            <v>3603128.0042378455</v>
          </cell>
          <cell r="E18">
            <v>20244730.728459969</v>
          </cell>
          <cell r="F18">
            <v>9069120.249377301</v>
          </cell>
          <cell r="G18">
            <v>0</v>
          </cell>
          <cell r="H18">
            <v>36042720.941587441</v>
          </cell>
          <cell r="I18">
            <v>1037.980641446748</v>
          </cell>
          <cell r="J18">
            <v>30.978323278129999</v>
          </cell>
          <cell r="K18">
            <v>39905385.21236141</v>
          </cell>
          <cell r="L18">
            <v>585947.7452752837</v>
          </cell>
          <cell r="M18">
            <v>0</v>
          </cell>
          <cell r="N18">
            <v>1368088.8898065288</v>
          </cell>
          <cell r="O18">
            <v>41859421.847443223</v>
          </cell>
          <cell r="P18">
            <v>163568613.4244591</v>
          </cell>
          <cell r="AC18">
            <v>818.33492063865992</v>
          </cell>
          <cell r="AD18">
            <v>3125741.9595123269</v>
          </cell>
          <cell r="AE18">
            <v>3603128.0042378455</v>
          </cell>
          <cell r="AF18">
            <v>20896660.304384846</v>
          </cell>
          <cell r="AG18">
            <v>1473812.0793724849</v>
          </cell>
          <cell r="AH18">
            <v>0</v>
          </cell>
          <cell r="AI18">
            <v>29099342.347507503</v>
          </cell>
          <cell r="AJ18">
            <v>1037.980641446748</v>
          </cell>
          <cell r="AK18">
            <v>30.978323278129999</v>
          </cell>
          <cell r="AL18">
            <v>39905385.21236141</v>
          </cell>
          <cell r="AM18">
            <v>585947.7452752837</v>
          </cell>
          <cell r="AN18">
            <v>0</v>
          </cell>
          <cell r="AO18">
            <v>1368088.8898065288</v>
          </cell>
          <cell r="AP18">
            <v>41859421.847443223</v>
          </cell>
          <cell r="AQ18">
            <v>26581343.244150758</v>
          </cell>
        </row>
        <row r="19">
          <cell r="B19">
            <v>748.42270165953005</v>
          </cell>
          <cell r="C19">
            <v>2845390.6101366132</v>
          </cell>
          <cell r="D19">
            <v>3279959.3578665685</v>
          </cell>
          <cell r="E19">
            <v>20566989.911219258</v>
          </cell>
          <cell r="F19">
            <v>8541494.5363549907</v>
          </cell>
          <cell r="G19">
            <v>0</v>
          </cell>
          <cell r="H19">
            <v>35233834.415577427</v>
          </cell>
          <cell r="I19">
            <v>1095.7579810619259</v>
          </cell>
          <cell r="J19">
            <v>29.430748533239999</v>
          </cell>
          <cell r="K19">
            <v>42801018.917664997</v>
          </cell>
          <cell r="L19">
            <v>570810.83054720121</v>
          </cell>
          <cell r="M19">
            <v>0</v>
          </cell>
          <cell r="N19">
            <v>1378143.3790640661</v>
          </cell>
          <cell r="O19">
            <v>44749973.127276264</v>
          </cell>
          <cell r="P19">
            <v>154052474.71276024</v>
          </cell>
          <cell r="AC19">
            <v>748.42270165953005</v>
          </cell>
          <cell r="AD19">
            <v>2845390.6101366132</v>
          </cell>
          <cell r="AE19">
            <v>3279959.3578665685</v>
          </cell>
          <cell r="AF19">
            <v>23278264.971428711</v>
          </cell>
          <cell r="AG19">
            <v>659493.6228051848</v>
          </cell>
          <cell r="AH19">
            <v>0</v>
          </cell>
          <cell r="AI19">
            <v>30063108.562237076</v>
          </cell>
          <cell r="AJ19">
            <v>1095.7579810619259</v>
          </cell>
          <cell r="AK19">
            <v>29.430748533239999</v>
          </cell>
          <cell r="AL19">
            <v>42801018.917664997</v>
          </cell>
          <cell r="AM19">
            <v>570810.83054720121</v>
          </cell>
          <cell r="AN19">
            <v>0</v>
          </cell>
          <cell r="AO19">
            <v>1378143.3790640661</v>
          </cell>
          <cell r="AP19">
            <v>44749973.127276264</v>
          </cell>
          <cell r="AQ19">
            <v>11894478.67911157</v>
          </cell>
        </row>
        <row r="20">
          <cell r="B20">
            <v>682.49639081808004</v>
          </cell>
          <cell r="C20">
            <v>2610423.7716613235</v>
          </cell>
          <cell r="D20">
            <v>3009106.6749695973</v>
          </cell>
          <cell r="E20">
            <v>20894378.872302871</v>
          </cell>
          <cell r="F20">
            <v>7817522.2586040311</v>
          </cell>
          <cell r="G20">
            <v>0</v>
          </cell>
          <cell r="H20">
            <v>34331431.57753782</v>
          </cell>
          <cell r="I20">
            <v>1154.2011129444238</v>
          </cell>
          <cell r="J20">
            <v>29.742508833150001</v>
          </cell>
          <cell r="K20">
            <v>45415334.125229068</v>
          </cell>
          <cell r="L20">
            <v>588718.31030139548</v>
          </cell>
          <cell r="M20">
            <v>0</v>
          </cell>
          <cell r="N20">
            <v>1384780.3422618101</v>
          </cell>
          <cell r="O20">
            <v>47388832.777792275</v>
          </cell>
          <cell r="P20">
            <v>140995073.51250577</v>
          </cell>
          <cell r="AC20">
            <v>682.49639081808004</v>
          </cell>
          <cell r="AD20">
            <v>2610423.7716613235</v>
          </cell>
          <cell r="AE20">
            <v>3009106.6749695973</v>
          </cell>
          <cell r="AF20">
            <v>26018892.700731579</v>
          </cell>
          <cell r="AG20">
            <v>0</v>
          </cell>
          <cell r="AH20">
            <v>0</v>
          </cell>
          <cell r="AI20">
            <v>31638423.1473625</v>
          </cell>
          <cell r="AJ20">
            <v>1154.2011129444238</v>
          </cell>
          <cell r="AK20">
            <v>29.742508833150001</v>
          </cell>
          <cell r="AL20">
            <v>45415334.125229068</v>
          </cell>
          <cell r="AM20">
            <v>588718.31030139548</v>
          </cell>
          <cell r="AN20">
            <v>0</v>
          </cell>
          <cell r="AO20">
            <v>1384780.3422618101</v>
          </cell>
          <cell r="AP20">
            <v>47388832.777792275</v>
          </cell>
          <cell r="AQ20">
            <v>-3855930.9513182044</v>
          </cell>
        </row>
        <row r="21">
          <cell r="B21">
            <v>615.57403925713993</v>
          </cell>
          <cell r="C21">
            <v>2311302.2002999145</v>
          </cell>
          <cell r="D21">
            <v>2664301.0818002643</v>
          </cell>
          <cell r="E21">
            <v>21226979.268423993</v>
          </cell>
          <cell r="F21">
            <v>6848068.6703469614</v>
          </cell>
          <cell r="G21">
            <v>0</v>
          </cell>
          <cell r="H21">
            <v>33050651.220871132</v>
          </cell>
          <cell r="I21">
            <v>1211.835823683542</v>
          </cell>
          <cell r="J21">
            <v>29.165703477449998</v>
          </cell>
          <cell r="K21">
            <v>48547618.65678703</v>
          </cell>
          <cell r="L21">
            <v>593175.92604769953</v>
          </cell>
          <cell r="M21">
            <v>0</v>
          </cell>
          <cell r="N21">
            <v>1394703.5526490316</v>
          </cell>
          <cell r="O21">
            <v>50535498.135483757</v>
          </cell>
          <cell r="P21">
            <v>123510226.59789313</v>
          </cell>
          <cell r="AC21">
            <v>615.57403925713993</v>
          </cell>
          <cell r="AD21">
            <v>2311302.2002999145</v>
          </cell>
          <cell r="AE21">
            <v>2664301.0818002643</v>
          </cell>
          <cell r="AF21">
            <v>28812005.158123367</v>
          </cell>
          <cell r="AG21">
            <v>0</v>
          </cell>
          <cell r="AH21">
            <v>0</v>
          </cell>
          <cell r="AI21">
            <v>33787608.440223545</v>
          </cell>
          <cell r="AJ21">
            <v>1211.835823683542</v>
          </cell>
          <cell r="AK21">
            <v>29.165703477449998</v>
          </cell>
          <cell r="AL21">
            <v>48547618.65678703</v>
          </cell>
          <cell r="AM21">
            <v>593175.92604769953</v>
          </cell>
          <cell r="AN21">
            <v>0</v>
          </cell>
          <cell r="AO21">
            <v>1394703.5526490316</v>
          </cell>
          <cell r="AP21">
            <v>50535498.135483757</v>
          </cell>
          <cell r="AQ21">
            <v>-20603820.646578416</v>
          </cell>
        </row>
        <row r="22">
          <cell r="B22">
            <v>540.71480414491998</v>
          </cell>
          <cell r="C22">
            <v>1970818.3861654131</v>
          </cell>
          <cell r="D22">
            <v>2271816.1033252208</v>
          </cell>
          <cell r="E22">
            <v>21564874.056121722</v>
          </cell>
          <cell r="F22">
            <v>5597231.5248236693</v>
          </cell>
          <cell r="G22">
            <v>0</v>
          </cell>
          <cell r="H22">
            <v>31404740.070436027</v>
          </cell>
          <cell r="I22">
            <v>1271.1445400530411</v>
          </cell>
          <cell r="J22">
            <v>27.626312094740001</v>
          </cell>
          <cell r="K22">
            <v>51990447.218285218</v>
          </cell>
          <cell r="L22">
            <v>571057.67492089351</v>
          </cell>
          <cell r="M22">
            <v>0</v>
          </cell>
          <cell r="N22">
            <v>1403052.655347588</v>
          </cell>
          <cell r="O22">
            <v>53964557.548553698</v>
          </cell>
          <cell r="P22">
            <v>100950409.11977544</v>
          </cell>
          <cell r="AC22">
            <v>540.71480414491998</v>
          </cell>
          <cell r="AD22">
            <v>1970818.3861654131</v>
          </cell>
          <cell r="AE22">
            <v>2271816.1033252208</v>
          </cell>
          <cell r="AF22">
            <v>31658377.975392915</v>
          </cell>
          <cell r="AG22">
            <v>0</v>
          </cell>
          <cell r="AH22">
            <v>0</v>
          </cell>
          <cell r="AI22">
            <v>35901012.464883551</v>
          </cell>
          <cell r="AJ22">
            <v>1271.1445400530411</v>
          </cell>
          <cell r="AK22">
            <v>27.626312094740001</v>
          </cell>
          <cell r="AL22">
            <v>51990447.218285218</v>
          </cell>
          <cell r="AM22">
            <v>571057.67492089351</v>
          </cell>
          <cell r="AN22">
            <v>0</v>
          </cell>
          <cell r="AO22">
            <v>1403052.655347588</v>
          </cell>
          <cell r="AP22">
            <v>53964557.548553698</v>
          </cell>
          <cell r="AQ22">
            <v>-38667365.730248563</v>
          </cell>
        </row>
        <row r="23">
          <cell r="B23">
            <v>490.75412818301993</v>
          </cell>
          <cell r="C23">
            <v>1759596.9269169758</v>
          </cell>
          <cell r="D23">
            <v>2028335.3666642953</v>
          </cell>
          <cell r="E23">
            <v>21908147.512451928</v>
          </cell>
          <cell r="F23">
            <v>4139784.0197277782</v>
          </cell>
          <cell r="G23">
            <v>0</v>
          </cell>
          <cell r="H23">
            <v>29835863.825760975</v>
          </cell>
          <cell r="I23">
            <v>1300.2867753435371</v>
          </cell>
          <cell r="J23">
            <v>27.866233160309999</v>
          </cell>
          <cell r="K23">
            <v>54123593.889659949</v>
          </cell>
          <cell r="L23">
            <v>588904.68500690977</v>
          </cell>
          <cell r="M23">
            <v>0</v>
          </cell>
          <cell r="N23">
            <v>1409560.7135305607</v>
          </cell>
          <cell r="O23">
            <v>56122059.288197421</v>
          </cell>
          <cell r="P23">
            <v>74664213.657339007</v>
          </cell>
          <cell r="AC23">
            <v>490.75412818301993</v>
          </cell>
          <cell r="AD23">
            <v>1759596.9269169758</v>
          </cell>
          <cell r="AE23">
            <v>2028335.3666642953</v>
          </cell>
          <cell r="AF23">
            <v>34558797.048492044</v>
          </cell>
          <cell r="AG23">
            <v>0</v>
          </cell>
          <cell r="AH23">
            <v>0</v>
          </cell>
          <cell r="AI23">
            <v>38346729.342073314</v>
          </cell>
          <cell r="AJ23">
            <v>1300.2867753435371</v>
          </cell>
          <cell r="AK23">
            <v>27.866233160309999</v>
          </cell>
          <cell r="AL23">
            <v>54123593.889659949</v>
          </cell>
          <cell r="AM23">
            <v>588904.68500690977</v>
          </cell>
          <cell r="AN23">
            <v>0</v>
          </cell>
          <cell r="AO23">
            <v>1409560.7135305607</v>
          </cell>
          <cell r="AP23">
            <v>56122059.288197421</v>
          </cell>
          <cell r="AQ23">
            <v>-56442695.67637267</v>
          </cell>
        </row>
        <row r="24">
          <cell r="B24">
            <v>424.86753209190005</v>
          </cell>
          <cell r="C24">
            <v>1483851.9541970552</v>
          </cell>
          <cell r="D24">
            <v>1710476.6162926052</v>
          </cell>
          <cell r="E24">
            <v>22256885.256007474</v>
          </cell>
          <cell r="F24">
            <v>2420006.2237882367</v>
          </cell>
          <cell r="G24">
            <v>0</v>
          </cell>
          <cell r="H24">
            <v>27871220.050285369</v>
          </cell>
          <cell r="I24">
            <v>1349.4335809295519</v>
          </cell>
          <cell r="J24">
            <v>27.355040811669998</v>
          </cell>
          <cell r="K24">
            <v>56880487.429369465</v>
          </cell>
          <cell r="L24">
            <v>594081.53273227892</v>
          </cell>
          <cell r="M24">
            <v>0</v>
          </cell>
          <cell r="N24">
            <v>1414176.6854782421</v>
          </cell>
          <cell r="O24">
            <v>58888745.647579983</v>
          </cell>
          <cell r="P24">
            <v>43646688.060044393</v>
          </cell>
          <cell r="AC24">
            <v>424.86753209190005</v>
          </cell>
          <cell r="AD24">
            <v>1483851.9541970552</v>
          </cell>
          <cell r="AE24">
            <v>1710476.6162926052</v>
          </cell>
          <cell r="AF24">
            <v>37514058.665255621</v>
          </cell>
          <cell r="AG24">
            <v>0</v>
          </cell>
          <cell r="AH24">
            <v>0</v>
          </cell>
          <cell r="AI24">
            <v>40708387.235745281</v>
          </cell>
          <cell r="AJ24">
            <v>1349.4335809295519</v>
          </cell>
          <cell r="AK24">
            <v>27.355040811669998</v>
          </cell>
          <cell r="AL24">
            <v>56880487.429369465</v>
          </cell>
          <cell r="AM24">
            <v>594081.53273227892</v>
          </cell>
          <cell r="AN24">
            <v>0</v>
          </cell>
          <cell r="AO24">
            <v>1414176.6854782421</v>
          </cell>
          <cell r="AP24">
            <v>58888745.647579983</v>
          </cell>
          <cell r="AQ24">
            <v>-74623054.088207364</v>
          </cell>
        </row>
        <row r="25">
          <cell r="B25">
            <v>359.99722149934996</v>
          </cell>
          <cell r="C25">
            <v>1206363.7804707526</v>
          </cell>
          <cell r="D25">
            <v>1390608.4305790127</v>
          </cell>
          <cell r="E25">
            <v>22611174.268273026</v>
          </cell>
          <cell r="F25">
            <v>437331.19426479161</v>
          </cell>
          <cell r="G25">
            <v>0</v>
          </cell>
          <cell r="H25">
            <v>25645477.673587583</v>
          </cell>
          <cell r="I25">
            <v>1393.4444596447154</v>
          </cell>
          <cell r="J25">
            <v>27.688504158419999</v>
          </cell>
          <cell r="K25">
            <v>59371067.120857462</v>
          </cell>
          <cell r="L25">
            <v>614208.89301487349</v>
          </cell>
          <cell r="M25">
            <v>0</v>
          </cell>
          <cell r="N25">
            <v>1419282.6436414993</v>
          </cell>
          <cell r="O25">
            <v>61404558.657513835</v>
          </cell>
          <cell r="P25">
            <v>7887607.076118134</v>
          </cell>
          <cell r="AC25">
            <v>359.99722149934996</v>
          </cell>
          <cell r="AD25">
            <v>1206363.7804707526</v>
          </cell>
          <cell r="AE25">
            <v>1390608.4305790127</v>
          </cell>
          <cell r="AF25">
            <v>40524969.634649619</v>
          </cell>
          <cell r="AG25">
            <v>0</v>
          </cell>
          <cell r="AH25">
            <v>0</v>
          </cell>
          <cell r="AI25">
            <v>43121941.845699385</v>
          </cell>
          <cell r="AJ25">
            <v>1393.4444596447154</v>
          </cell>
          <cell r="AK25">
            <v>27.688504158419999</v>
          </cell>
          <cell r="AL25">
            <v>59371067.120857462</v>
          </cell>
          <cell r="AM25">
            <v>614208.89301487349</v>
          </cell>
          <cell r="AN25">
            <v>0</v>
          </cell>
          <cell r="AO25">
            <v>1419282.6436414993</v>
          </cell>
          <cell r="AP25">
            <v>61404558.657513835</v>
          </cell>
          <cell r="AQ25">
            <v>-92905670.900021821</v>
          </cell>
        </row>
        <row r="26">
          <cell r="B26">
            <v>299.10391928043998</v>
          </cell>
          <cell r="C26">
            <v>958021.01712901995</v>
          </cell>
          <cell r="D26">
            <v>1104336.9542905428</v>
          </cell>
          <cell r="E26">
            <v>22971102.915319834</v>
          </cell>
          <cell r="F26">
            <v>0</v>
          </cell>
          <cell r="G26">
            <v>0</v>
          </cell>
          <cell r="H26">
            <v>25033460.886739396</v>
          </cell>
          <cell r="I26">
            <v>1429.8151003101771</v>
          </cell>
          <cell r="J26">
            <v>28.15365186124</v>
          </cell>
          <cell r="K26">
            <v>61612817.333355807</v>
          </cell>
          <cell r="L26">
            <v>638534.86533818417</v>
          </cell>
          <cell r="M26">
            <v>0</v>
          </cell>
          <cell r="N26">
            <v>1419044.3894539473</v>
          </cell>
          <cell r="O26">
            <v>63670396.588147938</v>
          </cell>
          <cell r="P26">
            <v>-30749328.625290409</v>
          </cell>
          <cell r="AC26">
            <v>299.10391928043998</v>
          </cell>
          <cell r="AD26">
            <v>958021.01712901995</v>
          </cell>
          <cell r="AE26">
            <v>1104336.9542905428</v>
          </cell>
          <cell r="AF26">
            <v>42569424.700300887</v>
          </cell>
          <cell r="AG26">
            <v>0</v>
          </cell>
          <cell r="AH26">
            <v>0</v>
          </cell>
          <cell r="AI26">
            <v>44631782.671720453</v>
          </cell>
          <cell r="AJ26">
            <v>1429.8151003101771</v>
          </cell>
          <cell r="AK26">
            <v>28.15365186124</v>
          </cell>
          <cell r="AL26">
            <v>61612817.333355807</v>
          </cell>
          <cell r="AM26">
            <v>638534.86533818417</v>
          </cell>
          <cell r="AN26">
            <v>0</v>
          </cell>
          <cell r="AO26">
            <v>1419044.3894539473</v>
          </cell>
          <cell r="AP26">
            <v>63670396.588147938</v>
          </cell>
          <cell r="AQ26">
            <v>-111944284.81644931</v>
          </cell>
        </row>
        <row r="27">
          <cell r="B27">
            <v>223.36603642821001</v>
          </cell>
          <cell r="C27">
            <v>698001.49154763634</v>
          </cell>
          <cell r="D27">
            <v>804605.35571127513</v>
          </cell>
          <cell r="E27">
            <v>23336760.969845787</v>
          </cell>
          <cell r="F27">
            <v>0</v>
          </cell>
          <cell r="G27">
            <v>0</v>
          </cell>
          <cell r="H27">
            <v>24839367.817104697</v>
          </cell>
          <cell r="I27">
            <v>1479.7385353217385</v>
          </cell>
          <cell r="J27">
            <v>26.743682829629996</v>
          </cell>
          <cell r="K27">
            <v>63758865.086503029</v>
          </cell>
          <cell r="L27">
            <v>626462.86028639798</v>
          </cell>
          <cell r="M27">
            <v>0</v>
          </cell>
          <cell r="N27">
            <v>1419212.6834518835</v>
          </cell>
          <cell r="O27">
            <v>65804540.630241312</v>
          </cell>
          <cell r="P27">
            <v>-71714501.438427031</v>
          </cell>
          <cell r="AC27">
            <v>223.36603642821001</v>
          </cell>
          <cell r="AD27">
            <v>698001.49154763634</v>
          </cell>
          <cell r="AE27">
            <v>804605.35571127513</v>
          </cell>
          <cell r="AF27">
            <v>42995118.947303899</v>
          </cell>
          <cell r="AG27">
            <v>0</v>
          </cell>
          <cell r="AH27">
            <v>0</v>
          </cell>
          <cell r="AI27">
            <v>44497725.794562809</v>
          </cell>
          <cell r="AJ27">
            <v>1479.7385353217385</v>
          </cell>
          <cell r="AK27">
            <v>26.743682829629996</v>
          </cell>
          <cell r="AL27">
            <v>63758865.086503029</v>
          </cell>
          <cell r="AM27">
            <v>626462.86028639798</v>
          </cell>
          <cell r="AN27">
            <v>0</v>
          </cell>
          <cell r="AO27">
            <v>1419212.6834518835</v>
          </cell>
          <cell r="AP27">
            <v>65804540.630241312</v>
          </cell>
          <cell r="AQ27">
            <v>-133251099.6521278</v>
          </cell>
        </row>
        <row r="28">
          <cell r="B28">
            <v>163.52957321488</v>
          </cell>
          <cell r="C28">
            <v>509378.96557236824</v>
          </cell>
          <cell r="D28">
            <v>587175.02576887514</v>
          </cell>
          <cell r="E28">
            <v>23708239.633566372</v>
          </cell>
          <cell r="F28">
            <v>0</v>
          </cell>
          <cell r="G28">
            <v>0</v>
          </cell>
          <cell r="H28">
            <v>24804793.624907617</v>
          </cell>
          <cell r="I28">
            <v>1514.0891736526632</v>
          </cell>
          <cell r="J28">
            <v>26.093265253829998</v>
          </cell>
          <cell r="K28">
            <v>65357867.502026968</v>
          </cell>
          <cell r="L28">
            <v>625070.83214783086</v>
          </cell>
          <cell r="M28">
            <v>0</v>
          </cell>
          <cell r="N28">
            <v>1414615.9210353589</v>
          </cell>
          <cell r="O28">
            <v>67397554.255210161</v>
          </cell>
          <cell r="P28">
            <v>-114307262.06872958</v>
          </cell>
          <cell r="AC28">
            <v>163.52957321488</v>
          </cell>
          <cell r="AD28">
            <v>509378.96557236824</v>
          </cell>
          <cell r="AE28">
            <v>587175.02576887514</v>
          </cell>
          <cell r="AF28">
            <v>43425070.136776939</v>
          </cell>
          <cell r="AG28">
            <v>0</v>
          </cell>
          <cell r="AH28">
            <v>0</v>
          </cell>
          <cell r="AI28">
            <v>44521624.12811818</v>
          </cell>
          <cell r="AJ28">
            <v>1514.0891736526632</v>
          </cell>
          <cell r="AK28">
            <v>26.093265253829998</v>
          </cell>
          <cell r="AL28">
            <v>65357867.502026968</v>
          </cell>
          <cell r="AM28">
            <v>625070.83214783086</v>
          </cell>
          <cell r="AN28">
            <v>0</v>
          </cell>
          <cell r="AO28">
            <v>1414615.9210353589</v>
          </cell>
          <cell r="AP28">
            <v>67397554.255210161</v>
          </cell>
          <cell r="AQ28">
            <v>-156127029.77921978</v>
          </cell>
        </row>
        <row r="29">
          <cell r="B29">
            <v>126.60852901666999</v>
          </cell>
          <cell r="C29">
            <v>396699.17816553096</v>
          </cell>
          <cell r="D29">
            <v>457285.96173990285</v>
          </cell>
          <cell r="E29">
            <v>24085631.559962012</v>
          </cell>
          <cell r="F29">
            <v>0</v>
          </cell>
          <cell r="G29">
            <v>0</v>
          </cell>
          <cell r="H29">
            <v>24939616.699867446</v>
          </cell>
          <cell r="I29">
            <v>1511.0985183958278</v>
          </cell>
          <cell r="J29">
            <v>24.606190704340001</v>
          </cell>
          <cell r="K29">
            <v>65477771.313351989</v>
          </cell>
          <cell r="L29">
            <v>611223.10483638477</v>
          </cell>
          <cell r="M29">
            <v>0</v>
          </cell>
          <cell r="N29">
            <v>1412273.1240602904</v>
          </cell>
          <cell r="O29">
            <v>67501267.542248666</v>
          </cell>
          <cell r="P29">
            <v>-156868912.91111082</v>
          </cell>
          <cell r="AC29">
            <v>126.60852901666999</v>
          </cell>
          <cell r="AD29">
            <v>396699.17816553096</v>
          </cell>
          <cell r="AE29">
            <v>457285.96173990285</v>
          </cell>
          <cell r="AF29">
            <v>43859320.838144712</v>
          </cell>
          <cell r="AG29">
            <v>0</v>
          </cell>
          <cell r="AH29">
            <v>0</v>
          </cell>
          <cell r="AI29">
            <v>44713305.978050143</v>
          </cell>
          <cell r="AJ29">
            <v>1511.0985183958278</v>
          </cell>
          <cell r="AK29">
            <v>24.606190704340001</v>
          </cell>
          <cell r="AL29">
            <v>65477771.313351989</v>
          </cell>
          <cell r="AM29">
            <v>611223.10483638477</v>
          </cell>
          <cell r="AN29">
            <v>0</v>
          </cell>
          <cell r="AO29">
            <v>1412273.1240602904</v>
          </cell>
          <cell r="AP29">
            <v>67501267.542248666</v>
          </cell>
          <cell r="AQ29">
            <v>-178914991.3434183</v>
          </cell>
        </row>
        <row r="30">
          <cell r="B30">
            <v>91.694837661810013</v>
          </cell>
          <cell r="C30">
            <v>289236.53172483959</v>
          </cell>
          <cell r="D30">
            <v>333410.83838826953</v>
          </cell>
          <cell r="E30">
            <v>24469030.87738752</v>
          </cell>
          <cell r="F30">
            <v>0</v>
          </cell>
          <cell r="G30">
            <v>0</v>
          </cell>
          <cell r="H30">
            <v>25091678.247500628</v>
          </cell>
          <cell r="I30">
            <v>1519.8369718638285</v>
          </cell>
          <cell r="J30">
            <v>25.0532898413</v>
          </cell>
          <cell r="K30">
            <v>66302665.523972616</v>
          </cell>
          <cell r="L30">
            <v>637087.9515760038</v>
          </cell>
          <cell r="M30">
            <v>0</v>
          </cell>
          <cell r="N30">
            <v>1393907.0116665915</v>
          </cell>
          <cell r="O30">
            <v>68333660.487215206</v>
          </cell>
          <cell r="P30">
            <v>-200110895.15082538</v>
          </cell>
          <cell r="AC30">
            <v>91.694837661810013</v>
          </cell>
          <cell r="AD30">
            <v>289236.53172483959</v>
          </cell>
          <cell r="AE30">
            <v>333410.83838826953</v>
          </cell>
          <cell r="AF30">
            <v>44297914.046526156</v>
          </cell>
          <cell r="AG30">
            <v>0</v>
          </cell>
          <cell r="AH30">
            <v>0</v>
          </cell>
          <cell r="AI30">
            <v>44920561.416639268</v>
          </cell>
          <cell r="AJ30">
            <v>1519.8369718638285</v>
          </cell>
          <cell r="AK30">
            <v>25.0532898413</v>
          </cell>
          <cell r="AL30">
            <v>66302665.523972616</v>
          </cell>
          <cell r="AM30">
            <v>637087.9515760038</v>
          </cell>
          <cell r="AN30">
            <v>0</v>
          </cell>
          <cell r="AO30">
            <v>1393907.0116665915</v>
          </cell>
          <cell r="AP30">
            <v>68333660.487215206</v>
          </cell>
          <cell r="AQ30">
            <v>-202328090.41399425</v>
          </cell>
        </row>
        <row r="31">
          <cell r="B31">
            <v>67.759239191429998</v>
          </cell>
          <cell r="C31">
            <v>212266.70851736379</v>
          </cell>
          <cell r="D31">
            <v>244685.62400001567</v>
          </cell>
          <cell r="E31">
            <v>24858533.2125494</v>
          </cell>
          <cell r="F31">
            <v>0</v>
          </cell>
          <cell r="G31">
            <v>0</v>
          </cell>
          <cell r="H31">
            <v>25315485.545066778</v>
          </cell>
          <cell r="I31">
            <v>1510.2849494715279</v>
          </cell>
          <cell r="J31">
            <v>25.38583179071</v>
          </cell>
          <cell r="K31">
            <v>66304668.243120119</v>
          </cell>
          <cell r="L31">
            <v>660687.71363228129</v>
          </cell>
          <cell r="M31">
            <v>0</v>
          </cell>
          <cell r="N31">
            <v>1391383.5298245796</v>
          </cell>
          <cell r="O31">
            <v>68356739.486576974</v>
          </cell>
          <cell r="P31">
            <v>-243152149.09233558</v>
          </cell>
          <cell r="AC31">
            <v>67.759239191429998</v>
          </cell>
          <cell r="AD31">
            <v>212266.70851736379</v>
          </cell>
          <cell r="AE31">
            <v>244685.62400001567</v>
          </cell>
          <cell r="AF31">
            <v>44740893.186991423</v>
          </cell>
          <cell r="AG31">
            <v>0</v>
          </cell>
          <cell r="AH31">
            <v>0</v>
          </cell>
          <cell r="AI31">
            <v>45197845.519508801</v>
          </cell>
          <cell r="AJ31">
            <v>1510.2849494715279</v>
          </cell>
          <cell r="AK31">
            <v>25.38583179071</v>
          </cell>
          <cell r="AL31">
            <v>66304668.243120119</v>
          </cell>
          <cell r="AM31">
            <v>660687.71363228129</v>
          </cell>
          <cell r="AN31">
            <v>0</v>
          </cell>
          <cell r="AO31">
            <v>1391383.5298245796</v>
          </cell>
          <cell r="AP31">
            <v>68356739.486576974</v>
          </cell>
          <cell r="AQ31">
            <v>-225486984.38106242</v>
          </cell>
        </row>
        <row r="32">
          <cell r="B32">
            <v>47.824631878770006</v>
          </cell>
          <cell r="C32">
            <v>147022.79966645679</v>
          </cell>
          <cell r="D32">
            <v>169477.19088824288</v>
          </cell>
          <cell r="E32">
            <v>25254235.714356903</v>
          </cell>
          <cell r="F32">
            <v>0</v>
          </cell>
          <cell r="G32">
            <v>0</v>
          </cell>
          <cell r="H32">
            <v>25570735.704911605</v>
          </cell>
          <cell r="I32">
            <v>1501.8433663002686</v>
          </cell>
          <cell r="J32">
            <v>23.936397357410002</v>
          </cell>
          <cell r="K32">
            <v>66729394.991591148</v>
          </cell>
          <cell r="L32">
            <v>654976.77886773401</v>
          </cell>
          <cell r="M32">
            <v>0</v>
          </cell>
          <cell r="N32">
            <v>1377901.0661382054</v>
          </cell>
          <cell r="O32">
            <v>68762272.836597085</v>
          </cell>
          <cell r="P32">
            <v>-286343686.22402108</v>
          </cell>
          <cell r="AC32">
            <v>47.824631878770006</v>
          </cell>
          <cell r="AD32">
            <v>147022.79966645679</v>
          </cell>
          <cell r="AE32">
            <v>169477.19088824288</v>
          </cell>
          <cell r="AF32">
            <v>45188302.11886134</v>
          </cell>
          <cell r="AG32">
            <v>0</v>
          </cell>
          <cell r="AH32">
            <v>0</v>
          </cell>
          <cell r="AI32">
            <v>45504802.109416038</v>
          </cell>
          <cell r="AJ32">
            <v>1501.8433663002686</v>
          </cell>
          <cell r="AK32">
            <v>23.936397357410002</v>
          </cell>
          <cell r="AL32">
            <v>66729394.991591148</v>
          </cell>
          <cell r="AM32">
            <v>654976.77886773401</v>
          </cell>
          <cell r="AN32">
            <v>0</v>
          </cell>
          <cell r="AO32">
            <v>1377901.0661382054</v>
          </cell>
          <cell r="AP32">
            <v>68762272.836597085</v>
          </cell>
          <cell r="AQ32">
            <v>-248744455.10824347</v>
          </cell>
        </row>
        <row r="33">
          <cell r="B33">
            <v>32.878160531950002</v>
          </cell>
          <cell r="C33">
            <v>102630.1593629546</v>
          </cell>
          <cell r="D33">
            <v>118304.583702024</v>
          </cell>
          <cell r="E33">
            <v>25656237.078152671</v>
          </cell>
          <cell r="F33">
            <v>0</v>
          </cell>
          <cell r="G33">
            <v>0</v>
          </cell>
          <cell r="H33">
            <v>25877171.821217649</v>
          </cell>
          <cell r="I33">
            <v>1463.3342466218116</v>
          </cell>
          <cell r="J33">
            <v>22.160182214860001</v>
          </cell>
          <cell r="K33">
            <v>65812097.219593585</v>
          </cell>
          <cell r="L33">
            <v>640071.54467811517</v>
          </cell>
          <cell r="M33">
            <v>0</v>
          </cell>
          <cell r="N33">
            <v>1374418.8535303515</v>
          </cell>
          <cell r="O33">
            <v>67826587.617802054</v>
          </cell>
          <cell r="P33">
            <v>-328293102.02060544</v>
          </cell>
          <cell r="AC33">
            <v>32.878160531950002</v>
          </cell>
          <cell r="AD33">
            <v>102630.1593629546</v>
          </cell>
          <cell r="AE33">
            <v>118304.583702024</v>
          </cell>
          <cell r="AF33">
            <v>45640185.140049949</v>
          </cell>
          <cell r="AG33">
            <v>0</v>
          </cell>
          <cell r="AH33">
            <v>0</v>
          </cell>
          <cell r="AI33">
            <v>45861119.883114927</v>
          </cell>
          <cell r="AJ33">
            <v>1463.3342466218116</v>
          </cell>
          <cell r="AK33">
            <v>22.160182214860001</v>
          </cell>
          <cell r="AL33">
            <v>65812097.219593585</v>
          </cell>
          <cell r="AM33">
            <v>640071.54467811517</v>
          </cell>
          <cell r="AN33">
            <v>0</v>
          </cell>
          <cell r="AO33">
            <v>1374418.8535303515</v>
          </cell>
          <cell r="AP33">
            <v>67826587.617802054</v>
          </cell>
          <cell r="AQ33">
            <v>-270709922.84293056</v>
          </cell>
        </row>
        <row r="34">
          <cell r="B34">
            <v>17.934886885609998</v>
          </cell>
          <cell r="C34">
            <v>59790.217568121021</v>
          </cell>
          <cell r="D34">
            <v>68921.814433070394</v>
          </cell>
          <cell r="E34">
            <v>26064637.570329186</v>
          </cell>
          <cell r="F34">
            <v>0</v>
          </cell>
          <cell r="G34">
            <v>0</v>
          </cell>
          <cell r="H34">
            <v>26193349.602330375</v>
          </cell>
          <cell r="I34">
            <v>1441.9084398944337</v>
          </cell>
          <cell r="J34">
            <v>22.497922759849999</v>
          </cell>
          <cell r="K34">
            <v>65150088.395923704</v>
          </cell>
          <cell r="L34">
            <v>669100.86103139562</v>
          </cell>
          <cell r="M34">
            <v>0</v>
          </cell>
          <cell r="N34">
            <v>1347703.4042605169</v>
          </cell>
          <cell r="O34">
            <v>67166892.661215618</v>
          </cell>
          <cell r="P34">
            <v>-369266645.07949066</v>
          </cell>
          <cell r="AC34">
            <v>17.934886885609998</v>
          </cell>
          <cell r="AD34">
            <v>59790.217568121021</v>
          </cell>
          <cell r="AE34">
            <v>68921.814433070394</v>
          </cell>
          <cell r="AF34">
            <v>46096586.991450451</v>
          </cell>
          <cell r="AG34">
            <v>0</v>
          </cell>
          <cell r="AH34">
            <v>0</v>
          </cell>
          <cell r="AI34">
            <v>46225299.023451641</v>
          </cell>
          <cell r="AJ34">
            <v>1441.9084398944337</v>
          </cell>
          <cell r="AK34">
            <v>22.497922759849999</v>
          </cell>
          <cell r="AL34">
            <v>65150088.395923704</v>
          </cell>
          <cell r="AM34">
            <v>669100.86103139562</v>
          </cell>
          <cell r="AN34">
            <v>0</v>
          </cell>
          <cell r="AO34">
            <v>1347703.4042605169</v>
          </cell>
          <cell r="AP34">
            <v>67166892.661215618</v>
          </cell>
          <cell r="AQ34">
            <v>-291651516.48069453</v>
          </cell>
        </row>
        <row r="35">
          <cell r="B35">
            <v>10.960818790369999</v>
          </cell>
          <cell r="C35">
            <v>42654.417650810596</v>
          </cell>
          <cell r="D35">
            <v>49168.910528388929</v>
          </cell>
          <cell r="E35">
            <v>26479539.053336971</v>
          </cell>
          <cell r="F35">
            <v>0</v>
          </cell>
          <cell r="G35">
            <v>0</v>
          </cell>
          <cell r="H35">
            <v>26571362.38151617</v>
          </cell>
          <cell r="I35">
            <v>1346.1635517232423</v>
          </cell>
          <cell r="J35">
            <v>22.297169013780003</v>
          </cell>
          <cell r="K35">
            <v>61315124.359803788</v>
          </cell>
          <cell r="L35">
            <v>679664.74396968819</v>
          </cell>
          <cell r="M35">
            <v>0</v>
          </cell>
          <cell r="N35">
            <v>1327254.7337878514</v>
          </cell>
          <cell r="O35">
            <v>63322043.837561324</v>
          </cell>
          <cell r="P35">
            <v>-406017326.53553581</v>
          </cell>
          <cell r="AC35">
            <v>10.960818790369999</v>
          </cell>
          <cell r="AD35">
            <v>42654.417650810596</v>
          </cell>
          <cell r="AE35">
            <v>49168.910528388929</v>
          </cell>
          <cell r="AF35">
            <v>46557552.861364953</v>
          </cell>
          <cell r="AG35">
            <v>0</v>
          </cell>
          <cell r="AH35">
            <v>0</v>
          </cell>
          <cell r="AI35">
            <v>46649376.189544156</v>
          </cell>
          <cell r="AJ35">
            <v>1346.1635517232423</v>
          </cell>
          <cell r="AK35">
            <v>22.297169013780003</v>
          </cell>
          <cell r="AL35">
            <v>61315124.359803788</v>
          </cell>
          <cell r="AM35">
            <v>679664.74396968819</v>
          </cell>
          <cell r="AN35">
            <v>0</v>
          </cell>
          <cell r="AO35">
            <v>1327254.7337878514</v>
          </cell>
          <cell r="AP35">
            <v>63322043.837561324</v>
          </cell>
          <cell r="AQ35">
            <v>-308324184.1287117</v>
          </cell>
        </row>
        <row r="36">
          <cell r="B36">
            <v>3.9883929849199999</v>
          </cell>
          <cell r="C36">
            <v>23195.793777781408</v>
          </cell>
          <cell r="D36">
            <v>26738.424100206197</v>
          </cell>
          <cell r="E36">
            <v>26901045.011090953</v>
          </cell>
          <cell r="F36">
            <v>0</v>
          </cell>
          <cell r="G36">
            <v>0</v>
          </cell>
          <cell r="H36">
            <v>26950979.228968941</v>
          </cell>
          <cell r="I36">
            <v>1366.8390475261997</v>
          </cell>
          <cell r="J36">
            <v>22.83689154424</v>
          </cell>
          <cell r="K36">
            <v>63013412.831116937</v>
          </cell>
          <cell r="L36">
            <v>722811.68194369576</v>
          </cell>
          <cell r="M36">
            <v>0</v>
          </cell>
          <cell r="N36">
            <v>1247651.1307392532</v>
          </cell>
          <cell r="O36">
            <v>64983875.643799886</v>
          </cell>
          <cell r="P36">
            <v>-444050222.9503668</v>
          </cell>
          <cell r="AC36">
            <v>3.9883929849199999</v>
          </cell>
          <cell r="AD36">
            <v>23195.793777781408</v>
          </cell>
          <cell r="AE36">
            <v>26738.424100206197</v>
          </cell>
          <cell r="AF36">
            <v>47023128.389978603</v>
          </cell>
          <cell r="AG36">
            <v>0</v>
          </cell>
          <cell r="AH36">
            <v>0</v>
          </cell>
          <cell r="AI36">
            <v>47073062.607856587</v>
          </cell>
          <cell r="AJ36">
            <v>1366.8390475261997</v>
          </cell>
          <cell r="AK36">
            <v>22.83689154424</v>
          </cell>
          <cell r="AL36">
            <v>63013412.831116937</v>
          </cell>
          <cell r="AM36">
            <v>722811.68194369576</v>
          </cell>
          <cell r="AN36">
            <v>0</v>
          </cell>
          <cell r="AO36">
            <v>1247651.1307392532</v>
          </cell>
          <cell r="AP36">
            <v>64983875.643799886</v>
          </cell>
          <cell r="AQ36">
            <v>-326234997.16465503</v>
          </cell>
        </row>
        <row r="37">
          <cell r="B37">
            <v>1.9933825299999999</v>
          </cell>
          <cell r="C37">
            <v>15196.490601244597</v>
          </cell>
          <cell r="D37">
            <v>17517.409165798315</v>
          </cell>
          <cell r="E37">
            <v>27329260.574781213</v>
          </cell>
          <cell r="F37">
            <v>0</v>
          </cell>
          <cell r="G37">
            <v>0</v>
          </cell>
          <cell r="H37">
            <v>27361974.474548254</v>
          </cell>
          <cell r="I37">
            <v>1324.6007589827202</v>
          </cell>
          <cell r="J37">
            <v>22.143367595649998</v>
          </cell>
          <cell r="K37">
            <v>61877054.596833326</v>
          </cell>
          <cell r="L37">
            <v>748290.01210974739</v>
          </cell>
          <cell r="M37">
            <v>0</v>
          </cell>
          <cell r="N37">
            <v>1278941.9073117184</v>
          </cell>
          <cell r="O37">
            <v>63904286.51625479</v>
          </cell>
          <cell r="P37">
            <v>-480592534.9920733</v>
          </cell>
          <cell r="AC37">
            <v>1.9933825299999999</v>
          </cell>
          <cell r="AD37">
            <v>15196.490601244597</v>
          </cell>
          <cell r="AE37">
            <v>17517.409165798315</v>
          </cell>
          <cell r="AF37">
            <v>47493359.673878387</v>
          </cell>
          <cell r="AG37">
            <v>0</v>
          </cell>
          <cell r="AH37">
            <v>0</v>
          </cell>
          <cell r="AI37">
            <v>47526073.573645428</v>
          </cell>
          <cell r="AJ37">
            <v>1324.6007589827202</v>
          </cell>
          <cell r="AK37">
            <v>22.143367595649998</v>
          </cell>
          <cell r="AL37">
            <v>61877054.596833326</v>
          </cell>
          <cell r="AM37">
            <v>748290.01210974739</v>
          </cell>
          <cell r="AN37">
            <v>0</v>
          </cell>
          <cell r="AO37">
            <v>1278941.9073117184</v>
          </cell>
          <cell r="AP37">
            <v>63904286.51625479</v>
          </cell>
          <cell r="AQ37">
            <v>-342613210.1072644</v>
          </cell>
        </row>
        <row r="38">
          <cell r="B38">
            <v>1.9930195799999999</v>
          </cell>
          <cell r="C38">
            <v>15348.455507257046</v>
          </cell>
          <cell r="D38">
            <v>17692.583257456299</v>
          </cell>
          <cell r="E38">
            <v>27764292.549094588</v>
          </cell>
          <cell r="F38">
            <v>0</v>
          </cell>
          <cell r="G38">
            <v>0</v>
          </cell>
          <cell r="H38">
            <v>27797333.587859303</v>
          </cell>
          <cell r="I38">
            <v>1272.1573964773229</v>
          </cell>
          <cell r="J38">
            <v>21.26862320235</v>
          </cell>
          <cell r="K38">
            <v>60085680.000292204</v>
          </cell>
          <cell r="L38">
            <v>732988.66464672051</v>
          </cell>
          <cell r="M38">
            <v>0</v>
          </cell>
          <cell r="N38">
            <v>1255269.890469997</v>
          </cell>
          <cell r="O38">
            <v>62073938.555408925</v>
          </cell>
          <cell r="P38">
            <v>-514869139.95962298</v>
          </cell>
          <cell r="AC38">
            <v>1.9930195799999999</v>
          </cell>
          <cell r="AD38">
            <v>15348.455507257046</v>
          </cell>
          <cell r="AE38">
            <v>17692.583257456299</v>
          </cell>
          <cell r="AF38">
            <v>0</v>
          </cell>
          <cell r="AG38">
            <v>0</v>
          </cell>
          <cell r="AH38">
            <v>0</v>
          </cell>
          <cell r="AI38">
            <v>33041.038764713347</v>
          </cell>
          <cell r="AJ38">
            <v>1272.1573964773229</v>
          </cell>
          <cell r="AK38">
            <v>21.26862320235</v>
          </cell>
          <cell r="AL38">
            <v>60085680.000292204</v>
          </cell>
          <cell r="AM38">
            <v>732988.66464672051</v>
          </cell>
          <cell r="AN38">
            <v>0</v>
          </cell>
          <cell r="AO38">
            <v>1255269.890469997</v>
          </cell>
          <cell r="AP38">
            <v>62073938.555408925</v>
          </cell>
          <cell r="AQ38">
            <v>-404654107.62390864</v>
          </cell>
        </row>
        <row r="39">
          <cell r="B39">
            <v>0.99691883999999997</v>
          </cell>
          <cell r="C39">
            <v>7479.199701439662</v>
          </cell>
          <cell r="D39">
            <v>8621.4774740231715</v>
          </cell>
          <cell r="E39">
            <v>28206249.438853703</v>
          </cell>
          <cell r="F39">
            <v>0</v>
          </cell>
          <cell r="G39">
            <v>0</v>
          </cell>
          <cell r="H39">
            <v>28222350.116029166</v>
          </cell>
          <cell r="I39">
            <v>1230.8783686468189</v>
          </cell>
          <cell r="J39">
            <v>20.477214419460001</v>
          </cell>
          <cell r="K39">
            <v>58818378.201979116</v>
          </cell>
          <cell r="L39">
            <v>732393.51930926414</v>
          </cell>
          <cell r="M39">
            <v>0</v>
          </cell>
          <cell r="N39">
            <v>1219164.0015728252</v>
          </cell>
          <cell r="O39">
            <v>60769935.722861208</v>
          </cell>
          <cell r="P39">
            <v>-547416725.56645501</v>
          </cell>
          <cell r="AC39">
            <v>0.99691883999999997</v>
          </cell>
          <cell r="AD39">
            <v>7479.199701439662</v>
          </cell>
          <cell r="AE39">
            <v>8621.4774740231715</v>
          </cell>
          <cell r="AF39">
            <v>0</v>
          </cell>
          <cell r="AG39">
            <v>0</v>
          </cell>
          <cell r="AH39">
            <v>0</v>
          </cell>
          <cell r="AI39">
            <v>16100.677175462833</v>
          </cell>
          <cell r="AJ39">
            <v>1230.8783686468189</v>
          </cell>
          <cell r="AK39">
            <v>20.477214419460001</v>
          </cell>
          <cell r="AL39">
            <v>58818378.201979116</v>
          </cell>
          <cell r="AM39">
            <v>732393.51930926414</v>
          </cell>
          <cell r="AN39">
            <v>0</v>
          </cell>
          <cell r="AO39">
            <v>1219164.0015728252</v>
          </cell>
          <cell r="AP39">
            <v>60769935.722861208</v>
          </cell>
          <cell r="AQ39">
            <v>-465407942.66959441</v>
          </cell>
        </row>
        <row r="40">
          <cell r="B40">
            <v>0.99677654000000004</v>
          </cell>
          <cell r="C40">
            <v>7553.9916984540587</v>
          </cell>
          <cell r="D40">
            <v>8707.6922487634038</v>
          </cell>
          <cell r="E40">
            <v>0</v>
          </cell>
          <cell r="F40">
            <v>0</v>
          </cell>
          <cell r="G40">
            <v>0</v>
          </cell>
          <cell r="H40">
            <v>16261.683947217462</v>
          </cell>
          <cell r="I40">
            <v>1175.5726568868099</v>
          </cell>
          <cell r="J40">
            <v>19.511987828979997</v>
          </cell>
          <cell r="K40">
            <v>57128879.050532252</v>
          </cell>
          <cell r="L40">
            <v>723020.80281582836</v>
          </cell>
          <cell r="M40">
            <v>0</v>
          </cell>
          <cell r="N40">
            <v>1192375.2889169385</v>
          </cell>
          <cell r="O40">
            <v>59044275.142265014</v>
          </cell>
          <cell r="P40">
            <v>-606444739.02477276</v>
          </cell>
          <cell r="AC40">
            <v>0.99677654000000004</v>
          </cell>
          <cell r="AD40">
            <v>7553.9916984540587</v>
          </cell>
          <cell r="AE40">
            <v>8707.6922487634038</v>
          </cell>
          <cell r="AF40">
            <v>0</v>
          </cell>
          <cell r="AG40">
            <v>0</v>
          </cell>
          <cell r="AH40">
            <v>0</v>
          </cell>
          <cell r="AI40">
            <v>16261.683947217462</v>
          </cell>
          <cell r="AJ40">
            <v>1175.5726568868099</v>
          </cell>
          <cell r="AK40">
            <v>19.511987828979997</v>
          </cell>
          <cell r="AL40">
            <v>57128879.050532252</v>
          </cell>
          <cell r="AM40">
            <v>723020.80281582836</v>
          </cell>
          <cell r="AN40">
            <v>0</v>
          </cell>
          <cell r="AO40">
            <v>1192375.2889169385</v>
          </cell>
          <cell r="AP40">
            <v>59044275.142265014</v>
          </cell>
          <cell r="AQ40">
            <v>-524435956.12791222</v>
          </cell>
        </row>
        <row r="41">
          <cell r="B41">
            <v>0.99661655999999998</v>
          </cell>
          <cell r="C41">
            <v>7629.5316154385973</v>
          </cell>
          <cell r="D41">
            <v>8794.769171251035</v>
          </cell>
          <cell r="E41">
            <v>0</v>
          </cell>
          <cell r="F41">
            <v>0</v>
          </cell>
          <cell r="G41">
            <v>0</v>
          </cell>
          <cell r="H41">
            <v>16424.300786689633</v>
          </cell>
          <cell r="I41">
            <v>1096.9789316768529</v>
          </cell>
          <cell r="J41">
            <v>18.967846757909999</v>
          </cell>
          <cell r="K41">
            <v>54154681.833261587</v>
          </cell>
          <cell r="L41">
            <v>716796.78856444103</v>
          </cell>
          <cell r="M41">
            <v>0</v>
          </cell>
          <cell r="N41">
            <v>1158411.450103044</v>
          </cell>
          <cell r="O41">
            <v>56029890.071929075</v>
          </cell>
          <cell r="P41">
            <v>-662458204.79591513</v>
          </cell>
          <cell r="AC41">
            <v>0.99661655999999998</v>
          </cell>
          <cell r="AD41">
            <v>7629.5316154385973</v>
          </cell>
          <cell r="AE41">
            <v>8794.769171251035</v>
          </cell>
          <cell r="AF41">
            <v>0</v>
          </cell>
          <cell r="AG41">
            <v>0</v>
          </cell>
          <cell r="AH41">
            <v>0</v>
          </cell>
          <cell r="AI41">
            <v>16424.300786689633</v>
          </cell>
          <cell r="AJ41">
            <v>1096.9789316768529</v>
          </cell>
          <cell r="AK41">
            <v>18.967846757909999</v>
          </cell>
          <cell r="AL41">
            <v>54154681.833261587</v>
          </cell>
          <cell r="AM41">
            <v>716796.78856444103</v>
          </cell>
          <cell r="AN41">
            <v>0</v>
          </cell>
          <cell r="AO41">
            <v>1158411.450103044</v>
          </cell>
          <cell r="AP41">
            <v>56029890.071929075</v>
          </cell>
          <cell r="AQ41">
            <v>-580449421.89905465</v>
          </cell>
        </row>
        <row r="42">
          <cell r="B42">
            <v>0.99643283000000005</v>
          </cell>
          <cell r="C42">
            <v>7705.8269315929829</v>
          </cell>
          <cell r="D42">
            <v>8882.7168629635453</v>
          </cell>
          <cell r="E42">
            <v>0</v>
          </cell>
          <cell r="F42">
            <v>0</v>
          </cell>
          <cell r="G42">
            <v>0</v>
          </cell>
          <cell r="H42">
            <v>16588.543794556528</v>
          </cell>
          <cell r="I42">
            <v>1030.4153905579419</v>
          </cell>
          <cell r="J42">
            <v>17.57631461978</v>
          </cell>
          <cell r="K42">
            <v>51418311.10231588</v>
          </cell>
          <cell r="L42">
            <v>670295.15816179174</v>
          </cell>
          <cell r="M42">
            <v>0</v>
          </cell>
          <cell r="N42">
            <v>1098816.7600029639</v>
          </cell>
          <cell r="O42">
            <v>53187423.020480633</v>
          </cell>
          <cell r="P42">
            <v>-715629039.27260125</v>
          </cell>
          <cell r="AC42">
            <v>0.99643283000000005</v>
          </cell>
          <cell r="AD42">
            <v>7705.8269315929829</v>
          </cell>
          <cell r="AE42">
            <v>8882.7168629635453</v>
          </cell>
          <cell r="AF42">
            <v>0</v>
          </cell>
          <cell r="AG42">
            <v>0</v>
          </cell>
          <cell r="AH42">
            <v>0</v>
          </cell>
          <cell r="AI42">
            <v>16588.543794556528</v>
          </cell>
          <cell r="AJ42">
            <v>1030.4153905579419</v>
          </cell>
          <cell r="AK42">
            <v>17.57631461978</v>
          </cell>
          <cell r="AL42">
            <v>51418311.10231588</v>
          </cell>
          <cell r="AM42">
            <v>670295.15816179174</v>
          </cell>
          <cell r="AN42">
            <v>0</v>
          </cell>
          <cell r="AO42">
            <v>1098816.7600029639</v>
          </cell>
          <cell r="AP42">
            <v>53187423.020480633</v>
          </cell>
          <cell r="AQ42">
            <v>-633620256.37574077</v>
          </cell>
        </row>
        <row r="43">
          <cell r="B43">
            <v>0.99621979999999999</v>
          </cell>
          <cell r="C43">
            <v>7782.8852009089142</v>
          </cell>
          <cell r="D43">
            <v>8971.544031593181</v>
          </cell>
          <cell r="E43">
            <v>0</v>
          </cell>
          <cell r="F43">
            <v>0</v>
          </cell>
          <cell r="G43">
            <v>0</v>
          </cell>
          <cell r="H43">
            <v>16754.429232502094</v>
          </cell>
          <cell r="I43">
            <v>967.69618727429838</v>
          </cell>
          <cell r="J43">
            <v>17.25667184017</v>
          </cell>
          <cell r="K43">
            <v>48709584.392022364</v>
          </cell>
          <cell r="L43">
            <v>672650.51224780874</v>
          </cell>
          <cell r="M43">
            <v>0</v>
          </cell>
          <cell r="N43">
            <v>1043173.1846516612</v>
          </cell>
          <cell r="O43">
            <v>50425408.08892183</v>
          </cell>
          <cell r="P43">
            <v>-766037692.93229055</v>
          </cell>
          <cell r="AC43">
            <v>0.99621979999999999</v>
          </cell>
          <cell r="AD43">
            <v>7782.8852009089142</v>
          </cell>
          <cell r="AE43">
            <v>8971.544031593181</v>
          </cell>
          <cell r="AF43">
            <v>0</v>
          </cell>
          <cell r="AG43">
            <v>0</v>
          </cell>
          <cell r="AH43">
            <v>0</v>
          </cell>
          <cell r="AI43">
            <v>16754.429232502094</v>
          </cell>
          <cell r="AJ43">
            <v>967.69618727429838</v>
          </cell>
          <cell r="AK43">
            <v>17.25667184017</v>
          </cell>
          <cell r="AL43">
            <v>48709584.392022364</v>
          </cell>
          <cell r="AM43">
            <v>672650.51224780874</v>
          </cell>
          <cell r="AN43">
            <v>0</v>
          </cell>
          <cell r="AO43">
            <v>1043173.1846516612</v>
          </cell>
          <cell r="AP43">
            <v>50425408.08892183</v>
          </cell>
          <cell r="AQ43">
            <v>-684028910.03543007</v>
          </cell>
        </row>
        <row r="44">
          <cell r="B44">
            <v>0.99597312999999998</v>
          </cell>
          <cell r="C44">
            <v>7860.7140529180033</v>
          </cell>
          <cell r="D44">
            <v>9061.2594719091139</v>
          </cell>
          <cell r="E44">
            <v>0</v>
          </cell>
          <cell r="F44">
            <v>0</v>
          </cell>
          <cell r="G44">
            <v>0</v>
          </cell>
          <cell r="H44">
            <v>16921.973524827117</v>
          </cell>
          <cell r="I44">
            <v>899.80244159676386</v>
          </cell>
          <cell r="J44">
            <v>16.921516379670003</v>
          </cell>
          <cell r="K44">
            <v>45237377.857225411</v>
          </cell>
          <cell r="L44">
            <v>676192.07118474133</v>
          </cell>
          <cell r="M44">
            <v>0</v>
          </cell>
          <cell r="N44">
            <v>989059.76812193228</v>
          </cell>
          <cell r="O44">
            <v>46902629.696532086</v>
          </cell>
          <cell r="P44">
            <v>-812923400.65529788</v>
          </cell>
          <cell r="AC44">
            <v>0.99597312999999998</v>
          </cell>
          <cell r="AD44">
            <v>7860.7140529180033</v>
          </cell>
          <cell r="AE44">
            <v>9061.2594719091139</v>
          </cell>
          <cell r="AF44">
            <v>0</v>
          </cell>
          <cell r="AG44">
            <v>0</v>
          </cell>
          <cell r="AH44">
            <v>0</v>
          </cell>
          <cell r="AI44">
            <v>16921.973524827117</v>
          </cell>
          <cell r="AJ44">
            <v>899.80244159676386</v>
          </cell>
          <cell r="AK44">
            <v>16.921516379670003</v>
          </cell>
          <cell r="AL44">
            <v>45237377.857225411</v>
          </cell>
          <cell r="AM44">
            <v>676192.07118474133</v>
          </cell>
          <cell r="AN44">
            <v>0</v>
          </cell>
          <cell r="AO44">
            <v>989059.76812193228</v>
          </cell>
          <cell r="AP44">
            <v>46902629.696532086</v>
          </cell>
          <cell r="AQ44">
            <v>-730914617.7584374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840.01129434151073</v>
          </cell>
          <cell r="J45">
            <v>15.497593231230001</v>
          </cell>
          <cell r="K45">
            <v>42089293.969225697</v>
          </cell>
          <cell r="L45">
            <v>657397.56244826061</v>
          </cell>
          <cell r="M45">
            <v>0</v>
          </cell>
          <cell r="N45">
            <v>919700.61930509715</v>
          </cell>
          <cell r="O45">
            <v>43666392.150979057</v>
          </cell>
          <cell r="P45">
            <v>-856589792.80627692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840.01129434151073</v>
          </cell>
          <cell r="AK45">
            <v>15.497593231230001</v>
          </cell>
          <cell r="AL45">
            <v>42089293.969225697</v>
          </cell>
          <cell r="AM45">
            <v>657397.56244826061</v>
          </cell>
          <cell r="AN45">
            <v>0</v>
          </cell>
          <cell r="AO45">
            <v>919700.61930509715</v>
          </cell>
          <cell r="AP45">
            <v>43666392.150979057</v>
          </cell>
          <cell r="AQ45">
            <v>-774581009.90941644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763.06821383661088</v>
          </cell>
          <cell r="J46">
            <v>14.933046594569999</v>
          </cell>
          <cell r="K46">
            <v>38489068.740054049</v>
          </cell>
          <cell r="L46">
            <v>649669.42183751159</v>
          </cell>
          <cell r="M46">
            <v>0</v>
          </cell>
          <cell r="N46">
            <v>854933.83063347917</v>
          </cell>
          <cell r="O46">
            <v>39993671.992525034</v>
          </cell>
          <cell r="P46">
            <v>-896583464.7988019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763.06821383661088</v>
          </cell>
          <cell r="AK46">
            <v>14.933046594569999</v>
          </cell>
          <cell r="AL46">
            <v>38489068.740054049</v>
          </cell>
          <cell r="AM46">
            <v>649669.42183751159</v>
          </cell>
          <cell r="AN46">
            <v>0</v>
          </cell>
          <cell r="AO46">
            <v>854933.83063347917</v>
          </cell>
          <cell r="AP46">
            <v>39993671.992525034</v>
          </cell>
          <cell r="AQ46">
            <v>-814574681.90194142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684.84607503488178</v>
          </cell>
          <cell r="J47">
            <v>13.21686037209</v>
          </cell>
          <cell r="K47">
            <v>35094440.508635014</v>
          </cell>
          <cell r="L47">
            <v>628870.85830275656</v>
          </cell>
          <cell r="M47">
            <v>0</v>
          </cell>
          <cell r="N47">
            <v>782774.76323783118</v>
          </cell>
          <cell r="O47">
            <v>36506086.130175605</v>
          </cell>
          <cell r="P47">
            <v>-933089550.92897749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684.84607503488178</v>
          </cell>
          <cell r="AK47">
            <v>13.21686037209</v>
          </cell>
          <cell r="AL47">
            <v>35094440.508635014</v>
          </cell>
          <cell r="AM47">
            <v>628870.85830275656</v>
          </cell>
          <cell r="AN47">
            <v>0</v>
          </cell>
          <cell r="AO47">
            <v>782774.76323783118</v>
          </cell>
          <cell r="AP47">
            <v>36506086.130175605</v>
          </cell>
          <cell r="AQ47">
            <v>-851080768.03211701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611.59545144064077</v>
          </cell>
          <cell r="J48">
            <v>12.618431378739999</v>
          </cell>
          <cell r="K48">
            <v>31003196.96889466</v>
          </cell>
          <cell r="L48">
            <v>623728.37193416071</v>
          </cell>
          <cell r="M48">
            <v>0</v>
          </cell>
          <cell r="N48">
            <v>714466.22733875539</v>
          </cell>
          <cell r="O48">
            <v>32341391.568167575</v>
          </cell>
          <cell r="P48">
            <v>-965430942.49714506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611.59545144064077</v>
          </cell>
          <cell r="AK48">
            <v>12.618431378739999</v>
          </cell>
          <cell r="AL48">
            <v>31003196.96889466</v>
          </cell>
          <cell r="AM48">
            <v>623728.37193416071</v>
          </cell>
          <cell r="AN48">
            <v>0</v>
          </cell>
          <cell r="AO48">
            <v>714466.22733875539</v>
          </cell>
          <cell r="AP48">
            <v>32341391.568167575</v>
          </cell>
          <cell r="AQ48">
            <v>-883422159.60028458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518.71727043294777</v>
          </cell>
          <cell r="J49">
            <v>11.469344318690002</v>
          </cell>
          <cell r="K49">
            <v>25890750.393667426</v>
          </cell>
          <cell r="L49">
            <v>595794.05384395563</v>
          </cell>
          <cell r="M49">
            <v>0</v>
          </cell>
          <cell r="N49">
            <v>632538.50681657647</v>
          </cell>
          <cell r="O49">
            <v>27119082.95432796</v>
          </cell>
          <cell r="P49">
            <v>-992550025.451473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518.71727043294777</v>
          </cell>
          <cell r="AK49">
            <v>11.469344318690002</v>
          </cell>
          <cell r="AL49">
            <v>25890750.393667426</v>
          </cell>
          <cell r="AM49">
            <v>595794.05384395563</v>
          </cell>
          <cell r="AN49">
            <v>0</v>
          </cell>
          <cell r="AO49">
            <v>632538.50681657647</v>
          </cell>
          <cell r="AP49">
            <v>27119082.95432796</v>
          </cell>
          <cell r="AQ49">
            <v>-910541242.55461252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428.88310960101632</v>
          </cell>
          <cell r="J50">
            <v>10.3995805082</v>
          </cell>
          <cell r="K50">
            <v>21159221.646868322</v>
          </cell>
          <cell r="L50">
            <v>567403.90928524884</v>
          </cell>
          <cell r="M50">
            <v>0</v>
          </cell>
          <cell r="N50">
            <v>529730.88895022764</v>
          </cell>
          <cell r="O50">
            <v>22256356.445103798</v>
          </cell>
          <cell r="P50">
            <v>-1014806381.8965768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428.88310960101632</v>
          </cell>
          <cell r="AK50">
            <v>10.3995805082</v>
          </cell>
          <cell r="AL50">
            <v>21159221.646868322</v>
          </cell>
          <cell r="AM50">
            <v>567403.90928524884</v>
          </cell>
          <cell r="AN50">
            <v>0</v>
          </cell>
          <cell r="AO50">
            <v>529730.88895022764</v>
          </cell>
          <cell r="AP50">
            <v>22256356.445103798</v>
          </cell>
          <cell r="AQ50">
            <v>-932797598.99971628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369.59116099896295</v>
          </cell>
          <cell r="J51">
            <v>9.7496161280599996</v>
          </cell>
          <cell r="K51">
            <v>17924140.708706751</v>
          </cell>
          <cell r="L51">
            <v>560501.74738494807</v>
          </cell>
          <cell r="M51">
            <v>0</v>
          </cell>
          <cell r="N51">
            <v>434532.51112307142</v>
          </cell>
          <cell r="O51">
            <v>18919174.967214771</v>
          </cell>
          <cell r="P51">
            <v>-1033725556.8637916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369.59116099896295</v>
          </cell>
          <cell r="AK51">
            <v>9.7496161280599996</v>
          </cell>
          <cell r="AL51">
            <v>17924140.708706751</v>
          </cell>
          <cell r="AM51">
            <v>560501.74738494807</v>
          </cell>
          <cell r="AN51">
            <v>0</v>
          </cell>
          <cell r="AO51">
            <v>434532.51112307142</v>
          </cell>
          <cell r="AP51">
            <v>18919174.967214771</v>
          </cell>
          <cell r="AQ51">
            <v>-951716773.9669311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306.43011728270227</v>
          </cell>
          <cell r="J52">
            <v>8.0339932849100002</v>
          </cell>
          <cell r="K52">
            <v>14168769.378417358</v>
          </cell>
          <cell r="L52">
            <v>538537.68996168987</v>
          </cell>
          <cell r="M52">
            <v>0</v>
          </cell>
          <cell r="N52">
            <v>369692.84912183398</v>
          </cell>
          <cell r="O52">
            <v>15076999.917500881</v>
          </cell>
          <cell r="P52">
            <v>-1048802556.7812924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306.43011728270227</v>
          </cell>
          <cell r="AK52">
            <v>8.0339932849100002</v>
          </cell>
          <cell r="AL52">
            <v>14168769.378417358</v>
          </cell>
          <cell r="AM52">
            <v>538537.68996168987</v>
          </cell>
          <cell r="AN52">
            <v>0</v>
          </cell>
          <cell r="AO52">
            <v>369692.84912183398</v>
          </cell>
          <cell r="AP52">
            <v>15076999.917500881</v>
          </cell>
          <cell r="AQ52">
            <v>-966793773.88443196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253.37600423252121</v>
          </cell>
          <cell r="J53">
            <v>6.5016410618</v>
          </cell>
          <cell r="K53">
            <v>11539618.154099533</v>
          </cell>
          <cell r="L53">
            <v>522364.8368237731</v>
          </cell>
          <cell r="M53">
            <v>0</v>
          </cell>
          <cell r="N53">
            <v>294146.14136758097</v>
          </cell>
          <cell r="O53">
            <v>12356129.132290887</v>
          </cell>
          <cell r="P53">
            <v>-1061158685.9135833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253.37600423252121</v>
          </cell>
          <cell r="AK53">
            <v>6.5016410618</v>
          </cell>
          <cell r="AL53">
            <v>11539618.154099533</v>
          </cell>
          <cell r="AM53">
            <v>522364.8368237731</v>
          </cell>
          <cell r="AN53">
            <v>0</v>
          </cell>
          <cell r="AO53">
            <v>294146.14136758097</v>
          </cell>
          <cell r="AP53">
            <v>12356129.132290887</v>
          </cell>
          <cell r="AQ53">
            <v>-979149903.0167228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195.29595393809001</v>
          </cell>
          <cell r="J54">
            <v>3.83153927656</v>
          </cell>
          <cell r="K54">
            <v>8506164.6885995623</v>
          </cell>
          <cell r="L54">
            <v>491407.47340325941</v>
          </cell>
          <cell r="M54">
            <v>0</v>
          </cell>
          <cell r="N54">
            <v>241239.65981846611</v>
          </cell>
          <cell r="O54">
            <v>9238811.8218212891</v>
          </cell>
          <cell r="P54">
            <v>-1070397497.7354046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195.29595393809001</v>
          </cell>
          <cell r="AK54">
            <v>3.83153927656</v>
          </cell>
          <cell r="AL54">
            <v>8506164.6885995623</v>
          </cell>
          <cell r="AM54">
            <v>491407.47340325941</v>
          </cell>
          <cell r="AN54">
            <v>0</v>
          </cell>
          <cell r="AO54">
            <v>241239.65981846611</v>
          </cell>
          <cell r="AP54">
            <v>9238811.8218212891</v>
          </cell>
          <cell r="AQ54">
            <v>-988388714.83854413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146.92339018672999</v>
          </cell>
          <cell r="J55">
            <v>3.1726291624900003</v>
          </cell>
          <cell r="K55">
            <v>6493138.9445647942</v>
          </cell>
          <cell r="L55">
            <v>481817.61285171279</v>
          </cell>
          <cell r="M55">
            <v>0</v>
          </cell>
          <cell r="N55">
            <v>179951.44324005645</v>
          </cell>
          <cell r="O55">
            <v>7154908.0006565638</v>
          </cell>
          <cell r="P55">
            <v>-1077552405.7360611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146.92339018672999</v>
          </cell>
          <cell r="AK55">
            <v>3.1726291624900003</v>
          </cell>
          <cell r="AL55">
            <v>6493138.9445647942</v>
          </cell>
          <cell r="AM55">
            <v>481817.61285171279</v>
          </cell>
          <cell r="AN55">
            <v>0</v>
          </cell>
          <cell r="AO55">
            <v>179951.44324005645</v>
          </cell>
          <cell r="AP55">
            <v>7154908.0006565638</v>
          </cell>
          <cell r="AQ55">
            <v>-995543622.83920074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95.655051082490004</v>
          </cell>
          <cell r="J56">
            <v>2.4071062091399997</v>
          </cell>
          <cell r="K56">
            <v>4303740.6444907915</v>
          </cell>
          <cell r="L56">
            <v>458187.53093121358</v>
          </cell>
          <cell r="M56">
            <v>0</v>
          </cell>
          <cell r="N56">
            <v>139499.13114833014</v>
          </cell>
          <cell r="O56">
            <v>4901427.3065703353</v>
          </cell>
          <cell r="P56">
            <v>-1082453833.0426314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95.655051082490004</v>
          </cell>
          <cell r="AK56">
            <v>2.4071062091399997</v>
          </cell>
          <cell r="AL56">
            <v>4303740.6444907915</v>
          </cell>
          <cell r="AM56">
            <v>458187.53093121358</v>
          </cell>
          <cell r="AN56">
            <v>0</v>
          </cell>
          <cell r="AO56">
            <v>139499.13114833014</v>
          </cell>
          <cell r="AP56">
            <v>4901427.3065703353</v>
          </cell>
          <cell r="AQ56">
            <v>-1000445050.145771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69.007187702919992</v>
          </cell>
          <cell r="J57">
            <v>2.03934618604</v>
          </cell>
          <cell r="K57">
            <v>3155278.7247430943</v>
          </cell>
          <cell r="L57">
            <v>452968.13096480694</v>
          </cell>
          <cell r="M57">
            <v>0</v>
          </cell>
          <cell r="N57">
            <v>95238.563508440115</v>
          </cell>
          <cell r="O57">
            <v>3703485.4192163413</v>
          </cell>
          <cell r="P57">
            <v>-1086157318.4618478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69.007187702919992</v>
          </cell>
          <cell r="AK57">
            <v>2.03934618604</v>
          </cell>
          <cell r="AL57">
            <v>3155278.7247430943</v>
          </cell>
          <cell r="AM57">
            <v>452968.13096480694</v>
          </cell>
          <cell r="AN57">
            <v>0</v>
          </cell>
          <cell r="AO57">
            <v>95238.563508440115</v>
          </cell>
          <cell r="AP57">
            <v>3703485.4192163413</v>
          </cell>
          <cell r="AQ57">
            <v>-1004148535.5649874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41.407548478300001</v>
          </cell>
          <cell r="J58">
            <v>1.5888477587200001</v>
          </cell>
          <cell r="K58">
            <v>1938036.8102693586</v>
          </cell>
          <cell r="L58">
            <v>391731.71461779892</v>
          </cell>
          <cell r="M58">
            <v>0</v>
          </cell>
          <cell r="N58">
            <v>72164.93711415802</v>
          </cell>
          <cell r="O58">
            <v>2401933.4620013158</v>
          </cell>
          <cell r="P58">
            <v>-1088559251.9238491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41.407548478300001</v>
          </cell>
          <cell r="AK58">
            <v>1.5888477587200001</v>
          </cell>
          <cell r="AL58">
            <v>1938036.8102693586</v>
          </cell>
          <cell r="AM58">
            <v>391731.71461779892</v>
          </cell>
          <cell r="AN58">
            <v>0</v>
          </cell>
          <cell r="AO58">
            <v>72164.93711415802</v>
          </cell>
          <cell r="AP58">
            <v>2401933.4620013158</v>
          </cell>
          <cell r="AQ58">
            <v>-1006550469.0269887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24.639842509929998</v>
          </cell>
          <cell r="J59">
            <v>1.3229433587899999</v>
          </cell>
          <cell r="K59">
            <v>1162414.3422949105</v>
          </cell>
          <cell r="L59">
            <v>364827.43113804678</v>
          </cell>
          <cell r="M59">
            <v>0</v>
          </cell>
          <cell r="N59">
            <v>46595.370497743155</v>
          </cell>
          <cell r="O59">
            <v>1573837.1439307004</v>
          </cell>
          <cell r="P59">
            <v>-1090133089.0677798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24.639842509929998</v>
          </cell>
          <cell r="AK59">
            <v>1.3229433587899999</v>
          </cell>
          <cell r="AL59">
            <v>1162414.3422949105</v>
          </cell>
          <cell r="AM59">
            <v>364827.43113804678</v>
          </cell>
          <cell r="AN59">
            <v>0</v>
          </cell>
          <cell r="AO59">
            <v>46595.370497743155</v>
          </cell>
          <cell r="AP59">
            <v>1573837.1439307004</v>
          </cell>
          <cell r="AQ59">
            <v>-1008124306.1709194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10.839952970140001</v>
          </cell>
          <cell r="J60">
            <v>1.1196882134799999</v>
          </cell>
          <cell r="K60">
            <v>504181.86880983505</v>
          </cell>
          <cell r="L60">
            <v>382146.02047635819</v>
          </cell>
          <cell r="M60">
            <v>0</v>
          </cell>
          <cell r="N60">
            <v>30544.835468659145</v>
          </cell>
          <cell r="O60">
            <v>916872.72475485248</v>
          </cell>
          <cell r="P60">
            <v>-1091049961.7925346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10.839952970140001</v>
          </cell>
          <cell r="AK60">
            <v>1.1196882134799999</v>
          </cell>
          <cell r="AL60">
            <v>504181.86880983505</v>
          </cell>
          <cell r="AM60">
            <v>382146.02047635819</v>
          </cell>
          <cell r="AN60">
            <v>0</v>
          </cell>
          <cell r="AO60">
            <v>30544.835468659145</v>
          </cell>
          <cell r="AP60">
            <v>916872.72475485248</v>
          </cell>
          <cell r="AQ60">
            <v>-1009041178.8956742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3.94636988251</v>
          </cell>
          <cell r="J61">
            <v>5.3630117490000004E-2</v>
          </cell>
          <cell r="K61">
            <v>182335.63020137453</v>
          </cell>
          <cell r="L61">
            <v>301699.41045687097</v>
          </cell>
          <cell r="M61">
            <v>0</v>
          </cell>
          <cell r="N61">
            <v>17726.557785723868</v>
          </cell>
          <cell r="O61">
            <v>501761.59844396939</v>
          </cell>
          <cell r="P61">
            <v>-1091551723.3909786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3.94636988251</v>
          </cell>
          <cell r="AK61">
            <v>5.3630117490000004E-2</v>
          </cell>
          <cell r="AL61">
            <v>182335.63020137453</v>
          </cell>
          <cell r="AM61">
            <v>301699.41045687097</v>
          </cell>
          <cell r="AN61">
            <v>0</v>
          </cell>
          <cell r="AO61">
            <v>17726.557785723868</v>
          </cell>
          <cell r="AP61">
            <v>501761.59844396939</v>
          </cell>
          <cell r="AQ61">
            <v>-1009542940.4941182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1.97502516343</v>
          </cell>
          <cell r="J62">
            <v>2.4974836569999999E-2</v>
          </cell>
          <cell r="K62">
            <v>86552.415704825748</v>
          </cell>
          <cell r="L62">
            <v>324730.05204858241</v>
          </cell>
          <cell r="M62">
            <v>0</v>
          </cell>
          <cell r="N62">
            <v>9680.7008131649109</v>
          </cell>
          <cell r="O62">
            <v>420963.16856657306</v>
          </cell>
          <cell r="P62">
            <v>-1091972686.559545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1.97502516343</v>
          </cell>
          <cell r="AK62">
            <v>2.4974836569999999E-2</v>
          </cell>
          <cell r="AL62">
            <v>86552.415704825748</v>
          </cell>
          <cell r="AM62">
            <v>324730.05204858241</v>
          </cell>
          <cell r="AN62">
            <v>0</v>
          </cell>
          <cell r="AO62">
            <v>9680.7008131649109</v>
          </cell>
          <cell r="AP62">
            <v>420963.16856657306</v>
          </cell>
          <cell r="AQ62">
            <v>-1009963903.6626848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1.97298630184</v>
          </cell>
          <cell r="J63">
            <v>2.7013698160000002E-2</v>
          </cell>
          <cell r="K63">
            <v>87328.142129669839</v>
          </cell>
          <cell r="L63">
            <v>352135.4234930416</v>
          </cell>
          <cell r="M63">
            <v>0</v>
          </cell>
          <cell r="N63">
            <v>8225.6493550681625</v>
          </cell>
          <cell r="O63">
            <v>447689.2149777796</v>
          </cell>
          <cell r="P63">
            <v>-1092420375.7745228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1.97298630184</v>
          </cell>
          <cell r="AK63">
            <v>2.7013698160000002E-2</v>
          </cell>
          <cell r="AL63">
            <v>87328.142129669839</v>
          </cell>
          <cell r="AM63">
            <v>352135.4234930416</v>
          </cell>
          <cell r="AN63">
            <v>0</v>
          </cell>
          <cell r="AO63">
            <v>8225.6493550681625</v>
          </cell>
          <cell r="AP63">
            <v>447689.2149777796</v>
          </cell>
          <cell r="AQ63">
            <v>-1010411592.8776625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1.97073206502</v>
          </cell>
          <cell r="J64">
            <v>2.926793498E-2</v>
          </cell>
          <cell r="K64">
            <v>88101.239147011685</v>
          </cell>
          <cell r="L64">
            <v>382815.17348121881</v>
          </cell>
          <cell r="M64">
            <v>0</v>
          </cell>
          <cell r="N64">
            <v>8789.2713124542297</v>
          </cell>
          <cell r="O64">
            <v>479705.68394068477</v>
          </cell>
          <cell r="P64">
            <v>-1092900081.4584634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1.97073206502</v>
          </cell>
          <cell r="AK64">
            <v>2.926793498E-2</v>
          </cell>
          <cell r="AL64">
            <v>88101.239147011685</v>
          </cell>
          <cell r="AM64">
            <v>382815.17348121881</v>
          </cell>
          <cell r="AN64">
            <v>0</v>
          </cell>
          <cell r="AO64">
            <v>8789.2713124542297</v>
          </cell>
          <cell r="AP64">
            <v>479705.68394068477</v>
          </cell>
          <cell r="AQ64">
            <v>-1010891298.5616032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1.9682237464400001</v>
          </cell>
          <cell r="J65">
            <v>3.1776253560000002E-2</v>
          </cell>
          <cell r="K65">
            <v>88869.582314151165</v>
          </cell>
          <cell r="L65">
            <v>417010.47703971236</v>
          </cell>
          <cell r="M65">
            <v>0</v>
          </cell>
          <cell r="N65">
            <v>9418.32825256461</v>
          </cell>
          <cell r="O65">
            <v>515298.38760642812</v>
          </cell>
          <cell r="P65">
            <v>-1093415379.8460698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1.9682237464400001</v>
          </cell>
          <cell r="AK65">
            <v>3.1776253560000002E-2</v>
          </cell>
          <cell r="AL65">
            <v>88869.582314151165</v>
          </cell>
          <cell r="AM65">
            <v>417010.47703971236</v>
          </cell>
          <cell r="AN65">
            <v>0</v>
          </cell>
          <cell r="AO65">
            <v>9418.32825256461</v>
          </cell>
          <cell r="AP65">
            <v>515298.38760642812</v>
          </cell>
          <cell r="AQ65">
            <v>-1011406596.9492096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1.96547428992</v>
          </cell>
          <cell r="J66">
            <v>3.4525710080000001E-2</v>
          </cell>
          <cell r="K66">
            <v>89633.177710899268</v>
          </cell>
          <cell r="L66">
            <v>454078.53606481571</v>
          </cell>
          <cell r="M66">
            <v>0</v>
          </cell>
          <cell r="N66">
            <v>10117.601187077271</v>
          </cell>
          <cell r="O66">
            <v>553829.31496279221</v>
          </cell>
          <cell r="P66">
            <v>-1093969209.1610327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1.96547428992</v>
          </cell>
          <cell r="AK66">
            <v>3.4525710080000001E-2</v>
          </cell>
          <cell r="AL66">
            <v>89633.177710899268</v>
          </cell>
          <cell r="AM66">
            <v>454078.53606481571</v>
          </cell>
          <cell r="AN66">
            <v>0</v>
          </cell>
          <cell r="AO66">
            <v>10117.601187077271</v>
          </cell>
          <cell r="AP66">
            <v>553829.31496279221</v>
          </cell>
          <cell r="AQ66">
            <v>-1011960426.2641723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10874.2342755143</v>
          </cell>
          <cell r="O67">
            <v>10874.2342755143</v>
          </cell>
          <cell r="P67">
            <v>-1093980083.3953083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10874.2342755143</v>
          </cell>
          <cell r="AP67">
            <v>10874.2342755143</v>
          </cell>
          <cell r="AQ67">
            <v>-1011971300.4984478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-1093980083.3953083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-1011971300.4984478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-1093980083.3953083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-1011971300.4984478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-1093980083.3953083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-1011971300.4984478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-1093980083.3953083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-1011971300.4984478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-1093980083.3953083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-1011971300.4984478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-1093980083.3953083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-1011971300.4984478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-1093980083.3953083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-1011971300.4984478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-1093980083.3953083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-1011971300.4984478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-1093980083.3953083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-1011971300.4984478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-1093980083.3953083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-1011971300.4984478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-1093980083.3953083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-1011971300.4984478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-1093980083.3953083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-1011971300.4984478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-1093980083.3953083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-1011971300.4984478</v>
          </cell>
        </row>
      </sheetData>
      <sheetData sheetId="2"/>
      <sheetData sheetId="3">
        <row r="4">
          <cell r="F4" t="str">
            <v>Rentabilidade 5,87%  a.a.</v>
          </cell>
        </row>
        <row r="5">
          <cell r="B5">
            <v>1627.9918702281</v>
          </cell>
          <cell r="C5">
            <v>5939829.4983018441</v>
          </cell>
          <cell r="D5">
            <v>6847003.4580424884</v>
          </cell>
          <cell r="E5">
            <v>810049.1408454607</v>
          </cell>
          <cell r="F5">
            <v>3436367.7730861064</v>
          </cell>
          <cell r="G5">
            <v>0</v>
          </cell>
          <cell r="H5">
            <v>17033249.8702759</v>
          </cell>
          <cell r="I5">
            <v>325.33503052651002</v>
          </cell>
          <cell r="J5">
            <v>41.42601819539</v>
          </cell>
          <cell r="K5">
            <v>8240914.6399083426</v>
          </cell>
          <cell r="L5">
            <v>553170.5816765636</v>
          </cell>
          <cell r="M5">
            <v>0</v>
          </cell>
          <cell r="N5">
            <v>1386643.0270000002</v>
          </cell>
          <cell r="O5">
            <v>10180728.248584908</v>
          </cell>
          <cell r="P5">
            <v>61977556.411690995</v>
          </cell>
          <cell r="AC5">
            <v>1627.9918702281</v>
          </cell>
          <cell r="AD5">
            <v>5939829.498301845</v>
          </cell>
          <cell r="AE5">
            <v>6847003.4580424884</v>
          </cell>
          <cell r="AF5">
            <v>810049.1408454607</v>
          </cell>
          <cell r="AG5">
            <v>3436367.7730861064</v>
          </cell>
          <cell r="AH5">
            <v>0</v>
          </cell>
          <cell r="AI5">
            <v>17033249.8702759</v>
          </cell>
          <cell r="AJ5">
            <v>325.33503052651002</v>
          </cell>
          <cell r="AK5">
            <v>41.42601819539</v>
          </cell>
          <cell r="AL5">
            <v>8240914.6399083426</v>
          </cell>
          <cell r="AM5">
            <v>553170.5816765636</v>
          </cell>
          <cell r="AN5">
            <v>0</v>
          </cell>
          <cell r="AO5">
            <v>1386643.0270000002</v>
          </cell>
          <cell r="AP5">
            <v>10180728.248584908</v>
          </cell>
          <cell r="AQ5">
            <v>61977556.411690995</v>
          </cell>
        </row>
        <row r="6">
          <cell r="B6">
            <v>1627.6812233666299</v>
          </cell>
          <cell r="C6">
            <v>6010271.1892426088</v>
          </cell>
          <cell r="D6">
            <v>6928203.5163269341</v>
          </cell>
          <cell r="E6">
            <v>1090866.1763385537</v>
          </cell>
          <cell r="F6">
            <v>3863058.1630696743</v>
          </cell>
          <cell r="G6">
            <v>0</v>
          </cell>
          <cell r="H6">
            <v>17892399.044977769</v>
          </cell>
          <cell r="I6">
            <v>320.80019702638083</v>
          </cell>
          <cell r="J6">
            <v>41.968419505339995</v>
          </cell>
          <cell r="K6">
            <v>8348547.7728822762</v>
          </cell>
          <cell r="L6">
            <v>592308.64504918142</v>
          </cell>
          <cell r="M6">
            <v>0</v>
          </cell>
          <cell r="N6">
            <v>1255850.7041229426</v>
          </cell>
          <cell r="O6">
            <v>10196707.1220544</v>
          </cell>
          <cell r="P6">
            <v>69673248.334614366</v>
          </cell>
          <cell r="AC6">
            <v>1627.6812233666299</v>
          </cell>
          <cell r="AD6">
            <v>6010271.1892426098</v>
          </cell>
          <cell r="AE6">
            <v>6928203.5163269341</v>
          </cell>
          <cell r="AF6">
            <v>1090866.1763385537</v>
          </cell>
          <cell r="AG6">
            <v>3863058.1630696743</v>
          </cell>
          <cell r="AH6">
            <v>0</v>
          </cell>
          <cell r="AI6">
            <v>17892399.044977769</v>
          </cell>
          <cell r="AJ6">
            <v>320.80019702638083</v>
          </cell>
          <cell r="AK6">
            <v>41.968419505339995</v>
          </cell>
          <cell r="AL6">
            <v>8348547.7728822762</v>
          </cell>
          <cell r="AM6">
            <v>592308.64504918142</v>
          </cell>
          <cell r="AN6">
            <v>0</v>
          </cell>
          <cell r="AO6">
            <v>1255850.7041229426</v>
          </cell>
          <cell r="AP6">
            <v>10196707.1220544</v>
          </cell>
          <cell r="AQ6">
            <v>69673248.334614366</v>
          </cell>
        </row>
        <row r="7">
          <cell r="B7">
            <v>1627.7708096731501</v>
          </cell>
          <cell r="C7">
            <v>6066125.0998998079</v>
          </cell>
          <cell r="D7">
            <v>6992587.8424299574</v>
          </cell>
          <cell r="E7">
            <v>5754211.0447693467</v>
          </cell>
          <cell r="F7">
            <v>4424056.7177680731</v>
          </cell>
          <cell r="G7">
            <v>0</v>
          </cell>
          <cell r="H7">
            <v>23236980.704867184</v>
          </cell>
          <cell r="I7">
            <v>391.08944103694489</v>
          </cell>
          <cell r="J7">
            <v>41.055327964660002</v>
          </cell>
          <cell r="K7">
            <v>11263941.235460462</v>
          </cell>
          <cell r="L7">
            <v>583401.9816424275</v>
          </cell>
          <cell r="M7">
            <v>0</v>
          </cell>
          <cell r="N7">
            <v>1271593.7082209219</v>
          </cell>
          <cell r="O7">
            <v>13118936.92532381</v>
          </cell>
          <cell r="P7">
            <v>79791292.114157736</v>
          </cell>
          <cell r="AC7">
            <v>1627.7708096731501</v>
          </cell>
          <cell r="AD7">
            <v>6066125.0998998079</v>
          </cell>
          <cell r="AE7">
            <v>6992587.8424299574</v>
          </cell>
          <cell r="AF7">
            <v>1652662.2571529089</v>
          </cell>
          <cell r="AG7">
            <v>4183295.803934989</v>
          </cell>
          <cell r="AH7">
            <v>0</v>
          </cell>
          <cell r="AI7">
            <v>18894671.003417663</v>
          </cell>
          <cell r="AJ7">
            <v>391.08944103694489</v>
          </cell>
          <cell r="AK7">
            <v>41.055327964660002</v>
          </cell>
          <cell r="AL7">
            <v>11263941.235460462</v>
          </cell>
          <cell r="AM7">
            <v>583401.9816424275</v>
          </cell>
          <cell r="AN7">
            <v>0</v>
          </cell>
          <cell r="AO7">
            <v>1271593.7082209219</v>
          </cell>
          <cell r="AP7">
            <v>13118936.92532381</v>
          </cell>
          <cell r="AQ7">
            <v>75448982.412708223</v>
          </cell>
        </row>
        <row r="8">
          <cell r="B8">
            <v>1627.8545305146001</v>
          </cell>
          <cell r="C8">
            <v>6135984.5508502489</v>
          </cell>
          <cell r="D8">
            <v>7073116.7367982846</v>
          </cell>
          <cell r="E8">
            <v>11606168.050526042</v>
          </cell>
          <cell r="F8">
            <v>5181977.8330355929</v>
          </cell>
          <cell r="G8">
            <v>0</v>
          </cell>
          <cell r="H8">
            <v>29997247.171210166</v>
          </cell>
          <cell r="I8">
            <v>472.37662233591806</v>
          </cell>
          <cell r="J8">
            <v>37.245010817189993</v>
          </cell>
          <cell r="K8">
            <v>14410964.439168151</v>
          </cell>
          <cell r="L8">
            <v>576709.23180218099</v>
          </cell>
          <cell r="M8">
            <v>0</v>
          </cell>
          <cell r="N8">
            <v>1339878.7006874774</v>
          </cell>
          <cell r="O8">
            <v>16327552.371657809</v>
          </cell>
          <cell r="P8">
            <v>93460986.913710102</v>
          </cell>
          <cell r="AC8">
            <v>1627.8545305146001</v>
          </cell>
          <cell r="AD8">
            <v>6135984.5508502489</v>
          </cell>
          <cell r="AE8">
            <v>7073116.7367982836</v>
          </cell>
          <cell r="AF8">
            <v>2781981.4662073972</v>
          </cell>
          <cell r="AG8">
            <v>4409104.5010610027</v>
          </cell>
          <cell r="AH8">
            <v>0</v>
          </cell>
          <cell r="AI8">
            <v>20400187.254916932</v>
          </cell>
          <cell r="AJ8">
            <v>472.37662233591806</v>
          </cell>
          <cell r="AK8">
            <v>37.245010817189993</v>
          </cell>
          <cell r="AL8">
            <v>14410964.439168151</v>
          </cell>
          <cell r="AM8">
            <v>576709.23180218099</v>
          </cell>
          <cell r="AN8">
            <v>0</v>
          </cell>
          <cell r="AO8">
            <v>1339878.7006874774</v>
          </cell>
          <cell r="AP8">
            <v>16327552.371657809</v>
          </cell>
          <cell r="AQ8">
            <v>79521617.295967355</v>
          </cell>
        </row>
        <row r="9">
          <cell r="B9">
            <v>1627.8531958589099</v>
          </cell>
          <cell r="C9">
            <v>6198376.1125606513</v>
          </cell>
          <cell r="D9">
            <v>7145037.1915699122</v>
          </cell>
          <cell r="E9">
            <v>17562382.491616167</v>
          </cell>
          <cell r="F9">
            <v>6227967.4605918312</v>
          </cell>
          <cell r="G9">
            <v>0</v>
          </cell>
          <cell r="H9">
            <v>37133763.256338559</v>
          </cell>
          <cell r="I9">
            <v>522.66885471865658</v>
          </cell>
          <cell r="J9">
            <v>37.380204340670005</v>
          </cell>
          <cell r="K9">
            <v>16265241.482831841</v>
          </cell>
          <cell r="L9">
            <v>587901.03680483554</v>
          </cell>
          <cell r="M9">
            <v>0</v>
          </cell>
          <cell r="N9">
            <v>1415387.0281194518</v>
          </cell>
          <cell r="O9">
            <v>18268529.547756128</v>
          </cell>
          <cell r="P9">
            <v>112326220.62229252</v>
          </cell>
          <cell r="AC9">
            <v>1627.8531958589099</v>
          </cell>
          <cell r="AD9">
            <v>6198376.1125606503</v>
          </cell>
          <cell r="AE9">
            <v>7145037.1915699122</v>
          </cell>
          <cell r="AF9">
            <v>3933721.7932172595</v>
          </cell>
          <cell r="AG9">
            <v>4609724.0810343148</v>
          </cell>
          <cell r="AH9">
            <v>0</v>
          </cell>
          <cell r="AI9">
            <v>21886859.178382136</v>
          </cell>
          <cell r="AJ9">
            <v>522.66885471865658</v>
          </cell>
          <cell r="AK9">
            <v>37.380204340670005</v>
          </cell>
          <cell r="AL9">
            <v>16265241.482831841</v>
          </cell>
          <cell r="AM9">
            <v>587901.03680483554</v>
          </cell>
          <cell r="AN9">
            <v>0</v>
          </cell>
          <cell r="AO9">
            <v>1415387.0281194518</v>
          </cell>
          <cell r="AP9">
            <v>18268529.547756128</v>
          </cell>
          <cell r="AQ9">
            <v>83139946.926593363</v>
          </cell>
        </row>
        <row r="10">
          <cell r="B10">
            <v>1627.81319164974</v>
          </cell>
          <cell r="C10">
            <v>6260211.4692449309</v>
          </cell>
          <cell r="D10">
            <v>7216316.4936386999</v>
          </cell>
          <cell r="E10">
            <v>17841943.583584558</v>
          </cell>
          <cell r="F10">
            <v>7270066.1960286703</v>
          </cell>
          <cell r="G10">
            <v>0</v>
          </cell>
          <cell r="H10">
            <v>38588537.742496863</v>
          </cell>
          <cell r="I10">
            <v>565.92508182492986</v>
          </cell>
          <cell r="J10">
            <v>34.538926585620004</v>
          </cell>
          <cell r="K10">
            <v>17752800.652043406</v>
          </cell>
          <cell r="L10">
            <v>576638.31177911069</v>
          </cell>
          <cell r="M10">
            <v>0</v>
          </cell>
          <cell r="N10">
            <v>1464040.3254037614</v>
          </cell>
          <cell r="O10">
            <v>19793479.289226279</v>
          </cell>
          <cell r="P10">
            <v>131121279.07556309</v>
          </cell>
          <cell r="AC10">
            <v>1627.81319164974</v>
          </cell>
          <cell r="AD10">
            <v>6260211.4692449309</v>
          </cell>
          <cell r="AE10">
            <v>7216316.4936386999</v>
          </cell>
          <cell r="AF10">
            <v>5108218.7286206987</v>
          </cell>
          <cell r="AG10">
            <v>4809362.2811047509</v>
          </cell>
          <cell r="AH10">
            <v>0</v>
          </cell>
          <cell r="AI10">
            <v>23394108.97260908</v>
          </cell>
          <cell r="AJ10">
            <v>565.92508182492986</v>
          </cell>
          <cell r="AK10">
            <v>34.538926585620004</v>
          </cell>
          <cell r="AL10">
            <v>17752800.652043406</v>
          </cell>
          <cell r="AM10">
            <v>576638.31177911069</v>
          </cell>
          <cell r="AN10">
            <v>0</v>
          </cell>
          <cell r="AO10">
            <v>1464040.3254037614</v>
          </cell>
          <cell r="AP10">
            <v>19793479.289226279</v>
          </cell>
          <cell r="AQ10">
            <v>86740576.609976158</v>
          </cell>
        </row>
        <row r="11">
          <cell r="B11">
            <v>1627.7798212753701</v>
          </cell>
          <cell r="C11">
            <v>6324654.5914481925</v>
          </cell>
          <cell r="D11">
            <v>7290601.8381420961</v>
          </cell>
          <cell r="E11">
            <v>18125954.778161742</v>
          </cell>
          <cell r="F11">
            <v>8315300.8211588273</v>
          </cell>
          <cell r="G11">
            <v>0</v>
          </cell>
          <cell r="H11">
            <v>40056512.02891086</v>
          </cell>
          <cell r="I11">
            <v>601.68634055049904</v>
          </cell>
          <cell r="J11">
            <v>32.677681842400013</v>
          </cell>
          <cell r="K11">
            <v>19145937.902760066</v>
          </cell>
          <cell r="L11">
            <v>554148.42513419106</v>
          </cell>
          <cell r="M11">
            <v>0</v>
          </cell>
          <cell r="N11">
            <v>1504809.0464118922</v>
          </cell>
          <cell r="O11">
            <v>21204895.374306146</v>
          </cell>
          <cell r="P11">
            <v>149972895.73016781</v>
          </cell>
          <cell r="AC11">
            <v>1627.7798212753701</v>
          </cell>
          <cell r="AD11">
            <v>6324654.5914481916</v>
          </cell>
          <cell r="AE11">
            <v>7290601.8381420961</v>
          </cell>
          <cell r="AF11">
            <v>6592440.0592143796</v>
          </cell>
          <cell r="AG11">
            <v>5033136.2724266639</v>
          </cell>
          <cell r="AH11">
            <v>0</v>
          </cell>
          <cell r="AI11">
            <v>25240832.761231333</v>
          </cell>
          <cell r="AJ11">
            <v>601.68634055049904</v>
          </cell>
          <cell r="AK11">
            <v>32.677681842400013</v>
          </cell>
          <cell r="AL11">
            <v>19145937.902760066</v>
          </cell>
          <cell r="AM11">
            <v>554148.42513419106</v>
          </cell>
          <cell r="AN11">
            <v>0</v>
          </cell>
          <cell r="AO11">
            <v>1504809.0464118922</v>
          </cell>
          <cell r="AP11">
            <v>21204895.374306146</v>
          </cell>
          <cell r="AQ11">
            <v>90776513.996901348</v>
          </cell>
        </row>
        <row r="12">
          <cell r="B12">
            <v>1627.76186719417</v>
          </cell>
          <cell r="C12">
            <v>6386493.0491610002</v>
          </cell>
          <cell r="D12">
            <v>7361884.7148510413</v>
          </cell>
          <cell r="E12">
            <v>18414486.91286337</v>
          </cell>
          <cell r="F12">
            <v>9299220.2541554887</v>
          </cell>
          <cell r="G12">
            <v>0</v>
          </cell>
          <cell r="H12">
            <v>41462084.931030899</v>
          </cell>
          <cell r="I12">
            <v>655.22610288433327</v>
          </cell>
          <cell r="J12">
            <v>32.840254093229994</v>
          </cell>
          <cell r="K12">
            <v>21605580.782552365</v>
          </cell>
          <cell r="L12">
            <v>566815.58610641502</v>
          </cell>
          <cell r="M12">
            <v>0</v>
          </cell>
          <cell r="N12">
            <v>1543938.9250030112</v>
          </cell>
          <cell r="O12">
            <v>23716335.293661792</v>
          </cell>
          <cell r="P12">
            <v>167718645.3675369</v>
          </cell>
          <cell r="AC12">
            <v>1627.76186719417</v>
          </cell>
          <cell r="AD12">
            <v>6386493.0491610002</v>
          </cell>
          <cell r="AE12">
            <v>7361884.7148510413</v>
          </cell>
          <cell r="AF12">
            <v>8105834.9945470719</v>
          </cell>
          <cell r="AG12">
            <v>5219274.7788075823</v>
          </cell>
          <cell r="AH12">
            <v>0</v>
          </cell>
          <cell r="AI12">
            <v>27073487.537366696</v>
          </cell>
          <cell r="AJ12">
            <v>655.22610288433327</v>
          </cell>
          <cell r="AK12">
            <v>32.840254093229994</v>
          </cell>
          <cell r="AL12">
            <v>21605580.782552365</v>
          </cell>
          <cell r="AM12">
            <v>566815.58610641502</v>
          </cell>
          <cell r="AN12">
            <v>0</v>
          </cell>
          <cell r="AO12">
            <v>1543938.9250030112</v>
          </cell>
          <cell r="AP12">
            <v>23716335.293661792</v>
          </cell>
          <cell r="AQ12">
            <v>94133666.240606263</v>
          </cell>
        </row>
        <row r="13">
          <cell r="B13">
            <v>1627.7862070052697</v>
          </cell>
          <cell r="C13">
            <v>6450528.4491356835</v>
          </cell>
          <cell r="D13">
            <v>7435700.0668218583</v>
          </cell>
          <cell r="E13">
            <v>18707611.952809129</v>
          </cell>
          <cell r="F13">
            <v>10189773.18217127</v>
          </cell>
          <cell r="G13">
            <v>0</v>
          </cell>
          <cell r="H13">
            <v>42783613.650937945</v>
          </cell>
          <cell r="I13">
            <v>717.18627073374523</v>
          </cell>
          <cell r="J13">
            <v>33.019452478380003</v>
          </cell>
          <cell r="K13">
            <v>24536694.74439463</v>
          </cell>
          <cell r="L13">
            <v>580478.07570893539</v>
          </cell>
          <cell r="M13">
            <v>0</v>
          </cell>
          <cell r="N13">
            <v>1604628.4817660847</v>
          </cell>
          <cell r="O13">
            <v>26721801.301869653</v>
          </cell>
          <cell r="P13">
            <v>183780457.71660519</v>
          </cell>
          <cell r="AC13">
            <v>1627.7862070052697</v>
          </cell>
          <cell r="AD13">
            <v>6450528.4491356835</v>
          </cell>
          <cell r="AE13">
            <v>7435700.0668218583</v>
          </cell>
          <cell r="AF13">
            <v>9941227.6325980872</v>
          </cell>
          <cell r="AG13">
            <v>5355748.1478240537</v>
          </cell>
          <cell r="AH13">
            <v>0</v>
          </cell>
          <cell r="AI13">
            <v>29183204.296379682</v>
          </cell>
          <cell r="AJ13">
            <v>717.18627073374523</v>
          </cell>
          <cell r="AK13">
            <v>33.019452478380003</v>
          </cell>
          <cell r="AL13">
            <v>24536694.74439463</v>
          </cell>
          <cell r="AM13">
            <v>580478.07570893539</v>
          </cell>
          <cell r="AN13">
            <v>0</v>
          </cell>
          <cell r="AO13">
            <v>1604628.4817660847</v>
          </cell>
          <cell r="AP13">
            <v>26721801.301869653</v>
          </cell>
          <cell r="AQ13">
            <v>96595069.235116303</v>
          </cell>
        </row>
        <row r="14">
          <cell r="B14">
            <v>1627.7876758104003</v>
          </cell>
          <cell r="C14">
            <v>6515075.1993020857</v>
          </cell>
          <cell r="D14">
            <v>7510104.8661045851</v>
          </cell>
          <cell r="E14">
            <v>19005403.008672126</v>
          </cell>
          <cell r="F14">
            <v>10983247.68801024</v>
          </cell>
          <cell r="G14">
            <v>0</v>
          </cell>
          <cell r="H14">
            <v>44013830.762089036</v>
          </cell>
          <cell r="I14">
            <v>779.06336045928049</v>
          </cell>
          <cell r="J14">
            <v>32.349261740980005</v>
          </cell>
          <cell r="K14">
            <v>27466374.805763561</v>
          </cell>
          <cell r="L14">
            <v>561361.38860633387</v>
          </cell>
          <cell r="M14">
            <v>0</v>
          </cell>
          <cell r="N14">
            <v>1675166.8107903777</v>
          </cell>
          <cell r="O14">
            <v>29702903.005160272</v>
          </cell>
          <cell r="P14">
            <v>198091385.47353396</v>
          </cell>
          <cell r="AC14">
            <v>1627.7876758104003</v>
          </cell>
          <cell r="AD14">
            <v>6515075.1993020857</v>
          </cell>
          <cell r="AE14">
            <v>7510104.8661045842</v>
          </cell>
          <cell r="AF14">
            <v>11812517.539910669</v>
          </cell>
          <cell r="AG14">
            <v>5443243.0071305484</v>
          </cell>
          <cell r="AH14">
            <v>0</v>
          </cell>
          <cell r="AI14">
            <v>31280940.612447888</v>
          </cell>
          <cell r="AJ14">
            <v>779.06336045928049</v>
          </cell>
          <cell r="AK14">
            <v>32.349261740980005</v>
          </cell>
          <cell r="AL14">
            <v>27466374.805763561</v>
          </cell>
          <cell r="AM14">
            <v>561361.38860633387</v>
          </cell>
          <cell r="AN14">
            <v>0</v>
          </cell>
          <cell r="AO14">
            <v>1675166.8107903777</v>
          </cell>
          <cell r="AP14">
            <v>29702903.005160272</v>
          </cell>
          <cell r="AQ14">
            <v>98173106.842403919</v>
          </cell>
        </row>
        <row r="15">
          <cell r="B15">
            <v>1627.7470521478103</v>
          </cell>
          <cell r="C15">
            <v>6575520.1010029204</v>
          </cell>
          <cell r="D15">
            <v>7579781.3527924549</v>
          </cell>
          <cell r="E15">
            <v>19307934.354914017</v>
          </cell>
          <cell r="F15">
            <v>11544695.03933556</v>
          </cell>
          <cell r="G15">
            <v>0</v>
          </cell>
          <cell r="H15">
            <v>45007930.848044947</v>
          </cell>
          <cell r="I15">
            <v>871.16312671330502</v>
          </cell>
          <cell r="J15">
            <v>32.638710581310001</v>
          </cell>
          <cell r="K15">
            <v>32556259.05342241</v>
          </cell>
          <cell r="L15">
            <v>580419.76900475973</v>
          </cell>
          <cell r="M15">
            <v>0</v>
          </cell>
          <cell r="N15">
            <v>1745113.8510332322</v>
          </cell>
          <cell r="O15">
            <v>34881792.673460402</v>
          </cell>
          <cell r="P15">
            <v>208217523.64811853</v>
          </cell>
          <cell r="AC15">
            <v>1627.7470521478103</v>
          </cell>
          <cell r="AD15">
            <v>6575520.1010029204</v>
          </cell>
          <cell r="AE15">
            <v>7579781.352792454</v>
          </cell>
          <cell r="AF15">
            <v>14018505.190488987</v>
          </cell>
          <cell r="AG15">
            <v>5369002.5917364778</v>
          </cell>
          <cell r="AH15">
            <v>0</v>
          </cell>
          <cell r="AI15">
            <v>33542809.236020837</v>
          </cell>
          <cell r="AJ15">
            <v>871.16312671330502</v>
          </cell>
          <cell r="AK15">
            <v>32.638710581310001</v>
          </cell>
          <cell r="AL15">
            <v>32556259.05342241</v>
          </cell>
          <cell r="AM15">
            <v>580419.76900475973</v>
          </cell>
          <cell r="AN15">
            <v>0</v>
          </cell>
          <cell r="AO15">
            <v>1745113.8510332322</v>
          </cell>
          <cell r="AP15">
            <v>34881792.673460402</v>
          </cell>
          <cell r="AQ15">
            <v>96834123.404964358</v>
          </cell>
        </row>
        <row r="16">
          <cell r="B16">
            <v>1627.82621387676</v>
          </cell>
          <cell r="C16">
            <v>6646259.2408890575</v>
          </cell>
          <cell r="D16">
            <v>7661324.2885884754</v>
          </cell>
          <cell r="E16">
            <v>19615281.448310398</v>
          </cell>
          <cell r="F16">
            <v>11954836.060036959</v>
          </cell>
          <cell r="G16">
            <v>0</v>
          </cell>
          <cell r="H16">
            <v>45877701.037824884</v>
          </cell>
          <cell r="I16">
            <v>944.99523371179203</v>
          </cell>
          <cell r="J16">
            <v>32.896109894029998</v>
          </cell>
          <cell r="K16">
            <v>36025629.225893393</v>
          </cell>
          <cell r="L16">
            <v>596577.90616586921</v>
          </cell>
          <cell r="M16">
            <v>0</v>
          </cell>
          <cell r="N16">
            <v>1858282.6857218016</v>
          </cell>
          <cell r="O16">
            <v>38480489.817781061</v>
          </cell>
          <cell r="P16">
            <v>215614734.86816236</v>
          </cell>
          <cell r="AC16">
            <v>1627.82621387676</v>
          </cell>
          <cell r="AD16">
            <v>6646259.2408890575</v>
          </cell>
          <cell r="AE16">
            <v>7661324.2885884745</v>
          </cell>
          <cell r="AF16">
            <v>16267431.342324881</v>
          </cell>
          <cell r="AG16">
            <v>5220111.6645424617</v>
          </cell>
          <cell r="AH16">
            <v>0</v>
          </cell>
          <cell r="AI16">
            <v>35795126.536344871</v>
          </cell>
          <cell r="AJ16">
            <v>944.99523371179203</v>
          </cell>
          <cell r="AK16">
            <v>32.896109894029998</v>
          </cell>
          <cell r="AL16">
            <v>36025629.225893393</v>
          </cell>
          <cell r="AM16">
            <v>596577.90616586921</v>
          </cell>
          <cell r="AN16">
            <v>0</v>
          </cell>
          <cell r="AO16">
            <v>1858282.6857218016</v>
          </cell>
          <cell r="AP16">
            <v>38480489.817781061</v>
          </cell>
          <cell r="AQ16">
            <v>94148760.123528168</v>
          </cell>
        </row>
        <row r="17">
          <cell r="B17">
            <v>1627.7629010412002</v>
          </cell>
          <cell r="C17">
            <v>6714973.4222284267</v>
          </cell>
          <cell r="D17">
            <v>7740532.9994414933</v>
          </cell>
          <cell r="E17">
            <v>19927520.946771082</v>
          </cell>
          <cell r="F17">
            <v>12310709.947502151</v>
          </cell>
          <cell r="G17">
            <v>0</v>
          </cell>
          <cell r="H17">
            <v>46693737.315943152</v>
          </cell>
          <cell r="I17">
            <v>993.08241508705851</v>
          </cell>
          <cell r="J17">
            <v>31.24412220924</v>
          </cell>
          <cell r="K17">
            <v>37744185.70392549</v>
          </cell>
          <cell r="L17">
            <v>590235.29013885325</v>
          </cell>
          <cell r="M17">
            <v>0</v>
          </cell>
          <cell r="N17">
            <v>1940854.9137119227</v>
          </cell>
          <cell r="O17">
            <v>40275275.907776266</v>
          </cell>
          <cell r="P17">
            <v>222033196.27632925</v>
          </cell>
          <cell r="AC17">
            <v>1627.7629010412002</v>
          </cell>
          <cell r="AD17">
            <v>6714973.4222284267</v>
          </cell>
          <cell r="AE17">
            <v>7740532.9994414933</v>
          </cell>
          <cell r="AF17">
            <v>18559934.166678444</v>
          </cell>
          <cell r="AG17">
            <v>5100379.8860006854</v>
          </cell>
          <cell r="AH17">
            <v>0</v>
          </cell>
          <cell r="AI17">
            <v>38115820.474349052</v>
          </cell>
          <cell r="AJ17">
            <v>993.08241508705851</v>
          </cell>
          <cell r="AK17">
            <v>31.24412220924</v>
          </cell>
          <cell r="AL17">
            <v>37744185.70392549</v>
          </cell>
          <cell r="AM17">
            <v>590235.29013885325</v>
          </cell>
          <cell r="AN17">
            <v>0</v>
          </cell>
          <cell r="AO17">
            <v>1940854.9137119227</v>
          </cell>
          <cell r="AP17">
            <v>40275275.907776266</v>
          </cell>
          <cell r="AQ17">
            <v>91989304.690100953</v>
          </cell>
        </row>
        <row r="18">
          <cell r="B18">
            <v>1627.8235483897199</v>
          </cell>
          <cell r="C18">
            <v>6784826.2866844404</v>
          </cell>
          <cell r="D18">
            <v>7821054.301378062</v>
          </cell>
          <cell r="E18">
            <v>20244730.728459969</v>
          </cell>
          <cell r="F18">
            <v>12583604.202426068</v>
          </cell>
          <cell r="G18">
            <v>0</v>
          </cell>
          <cell r="H18">
            <v>47434215.51894854</v>
          </cell>
          <cell r="I18">
            <v>1038.303333446748</v>
          </cell>
          <cell r="J18">
            <v>31.514351526989998</v>
          </cell>
          <cell r="K18">
            <v>39918563.18382521</v>
          </cell>
          <cell r="L18">
            <v>606200.24118746095</v>
          </cell>
          <cell r="M18">
            <v>0</v>
          </cell>
          <cell r="N18">
            <v>1987592.6784682737</v>
          </cell>
          <cell r="O18">
            <v>42512356.103480943</v>
          </cell>
          <cell r="P18">
            <v>226955055.69179684</v>
          </cell>
          <cell r="AC18">
            <v>1627.8235483897199</v>
          </cell>
          <cell r="AD18">
            <v>6784826.2866844404</v>
          </cell>
          <cell r="AE18">
            <v>7821054.301378062</v>
          </cell>
          <cell r="AF18">
            <v>20896660.304384846</v>
          </cell>
          <cell r="AG18">
            <v>4988296.0324212536</v>
          </cell>
          <cell r="AH18">
            <v>0</v>
          </cell>
          <cell r="AI18">
            <v>40490836.924868606</v>
          </cell>
          <cell r="AJ18">
            <v>1038.303333446748</v>
          </cell>
          <cell r="AK18">
            <v>31.514351526989998</v>
          </cell>
          <cell r="AL18">
            <v>39918563.18382521</v>
          </cell>
          <cell r="AM18">
            <v>606200.24118746095</v>
          </cell>
          <cell r="AN18">
            <v>0</v>
          </cell>
          <cell r="AO18">
            <v>1987592.6784682737</v>
          </cell>
          <cell r="AP18">
            <v>42512356.103480943</v>
          </cell>
          <cell r="AQ18">
            <v>89967785.511488616</v>
          </cell>
        </row>
        <row r="19">
          <cell r="B19">
            <v>1627.8544182457699</v>
          </cell>
          <cell r="C19">
            <v>6854307.0929854093</v>
          </cell>
          <cell r="D19">
            <v>7901146.72173227</v>
          </cell>
          <cell r="E19">
            <v>20566989.911219258</v>
          </cell>
          <cell r="F19">
            <v>12727677.045524627</v>
          </cell>
          <cell r="G19">
            <v>0</v>
          </cell>
          <cell r="H19">
            <v>48050120.771461561</v>
          </cell>
          <cell r="I19">
            <v>1096.0988880619259</v>
          </cell>
          <cell r="J19">
            <v>29.999031946999999</v>
          </cell>
          <cell r="K19">
            <v>42815081.350063831</v>
          </cell>
          <cell r="L19">
            <v>592473.97335639992</v>
          </cell>
          <cell r="M19">
            <v>0</v>
          </cell>
          <cell r="N19">
            <v>2044100.0478974245</v>
          </cell>
          <cell r="O19">
            <v>45451655.371317655</v>
          </cell>
          <cell r="P19">
            <v>229553521.09194073</v>
          </cell>
          <cell r="AC19">
            <v>1627.8544182457699</v>
          </cell>
          <cell r="AD19">
            <v>6854307.0929854093</v>
          </cell>
          <cell r="AE19">
            <v>7901146.7217322709</v>
          </cell>
          <cell r="AF19">
            <v>23278264.971428711</v>
          </cell>
          <cell r="AG19">
            <v>4845676.1319748284</v>
          </cell>
          <cell r="AH19">
            <v>0</v>
          </cell>
          <cell r="AI19">
            <v>42879394.918121219</v>
          </cell>
          <cell r="AJ19">
            <v>1096.0988880619259</v>
          </cell>
          <cell r="AK19">
            <v>29.999031946999999</v>
          </cell>
          <cell r="AL19">
            <v>42815081.350063831</v>
          </cell>
          <cell r="AM19">
            <v>592473.97335639992</v>
          </cell>
          <cell r="AN19">
            <v>0</v>
          </cell>
          <cell r="AO19">
            <v>2044100.0478974245</v>
          </cell>
          <cell r="AP19">
            <v>45451655.371317655</v>
          </cell>
          <cell r="AQ19">
            <v>87395525.05829218</v>
          </cell>
        </row>
        <row r="20">
          <cell r="B20">
            <v>1627.9049901562601</v>
          </cell>
          <cell r="C20">
            <v>6920373.2318640351</v>
          </cell>
          <cell r="D20">
            <v>7977302.9618214499</v>
          </cell>
          <cell r="E20">
            <v>20894378.872302871</v>
          </cell>
          <cell r="F20">
            <v>12748968.615114726</v>
          </cell>
          <cell r="G20">
            <v>0</v>
          </cell>
          <cell r="H20">
            <v>48541023.681103081</v>
          </cell>
          <cell r="I20">
            <v>1154.5691829444238</v>
          </cell>
          <cell r="J20">
            <v>30.34526024489</v>
          </cell>
          <cell r="K20">
            <v>45430521.901923046</v>
          </cell>
          <cell r="L20">
            <v>612103.05819725245</v>
          </cell>
          <cell r="M20">
            <v>0</v>
          </cell>
          <cell r="N20">
            <v>2114388.7597384788</v>
          </cell>
          <cell r="O20">
            <v>48157013.719858781</v>
          </cell>
          <cell r="P20">
            <v>229937531.05318505</v>
          </cell>
          <cell r="AC20">
            <v>1627.9049901562601</v>
          </cell>
          <cell r="AD20">
            <v>6920373.2318640351</v>
          </cell>
          <cell r="AE20">
            <v>7977302.9618214499</v>
          </cell>
          <cell r="AF20">
            <v>26018892.700731579</v>
          </cell>
          <cell r="AG20">
            <v>4705103.2096683225</v>
          </cell>
          <cell r="AH20">
            <v>0</v>
          </cell>
          <cell r="AI20">
            <v>45621672.104085386</v>
          </cell>
          <cell r="AJ20">
            <v>1154.5691829444238</v>
          </cell>
          <cell r="AK20">
            <v>30.34526024489</v>
          </cell>
          <cell r="AL20">
            <v>45430521.901923046</v>
          </cell>
          <cell r="AM20">
            <v>612103.05819725245</v>
          </cell>
          <cell r="AN20">
            <v>0</v>
          </cell>
          <cell r="AO20">
            <v>2114388.7597384788</v>
          </cell>
          <cell r="AP20">
            <v>48157013.719858781</v>
          </cell>
          <cell r="AQ20">
            <v>84860183.442518786</v>
          </cell>
        </row>
        <row r="21">
          <cell r="B21">
            <v>1627.8980592308301</v>
          </cell>
          <cell r="C21">
            <v>6982605.0223099906</v>
          </cell>
          <cell r="D21">
            <v>8049039.2438991517</v>
          </cell>
          <cell r="E21">
            <v>21226979.268423993</v>
          </cell>
          <cell r="F21">
            <v>12610705.311971178</v>
          </cell>
          <cell r="G21">
            <v>0</v>
          </cell>
          <cell r="H21">
            <v>48869328.846604317</v>
          </cell>
          <cell r="I21">
            <v>1212.2217926835419</v>
          </cell>
          <cell r="J21">
            <v>29.841683503759999</v>
          </cell>
          <cell r="K21">
            <v>48563770.981798656</v>
          </cell>
          <cell r="L21">
            <v>620141.53100205015</v>
          </cell>
          <cell r="M21">
            <v>0</v>
          </cell>
          <cell r="N21">
            <v>2179102.1777231395</v>
          </cell>
          <cell r="O21">
            <v>51363014.690523848</v>
          </cell>
          <cell r="P21">
            <v>227443845.20926547</v>
          </cell>
          <cell r="AC21">
            <v>1627.8980592308301</v>
          </cell>
          <cell r="AD21">
            <v>6982605.0223099906</v>
          </cell>
          <cell r="AE21">
            <v>8049039.2438991517</v>
          </cell>
          <cell r="AF21">
            <v>28812005.158123367</v>
          </cell>
          <cell r="AG21">
            <v>4539906.0269504217</v>
          </cell>
          <cell r="AH21">
            <v>0</v>
          </cell>
          <cell r="AI21">
            <v>48383555.451282926</v>
          </cell>
          <cell r="AJ21">
            <v>1212.2217926835419</v>
          </cell>
          <cell r="AK21">
            <v>29.841683503759999</v>
          </cell>
          <cell r="AL21">
            <v>48563770.981798656</v>
          </cell>
          <cell r="AM21">
            <v>620141.53100205015</v>
          </cell>
          <cell r="AN21">
            <v>0</v>
          </cell>
          <cell r="AO21">
            <v>2179102.1777231395</v>
          </cell>
          <cell r="AP21">
            <v>51363014.690523848</v>
          </cell>
          <cell r="AQ21">
            <v>81880724.203277871</v>
          </cell>
        </row>
        <row r="22">
          <cell r="B22">
            <v>1627.9768546406403</v>
          </cell>
          <cell r="C22">
            <v>7052159.0144744329</v>
          </cell>
          <cell r="D22">
            <v>8129216.0275941631</v>
          </cell>
          <cell r="E22">
            <v>21564874.056121722</v>
          </cell>
          <cell r="F22">
            <v>12287561.2822737</v>
          </cell>
          <cell r="G22">
            <v>0</v>
          </cell>
          <cell r="H22">
            <v>49033810.380464025</v>
          </cell>
          <cell r="I22">
            <v>1271.5575000530412</v>
          </cell>
          <cell r="J22">
            <v>28.364261599020001</v>
          </cell>
          <cell r="K22">
            <v>52008017.218114302</v>
          </cell>
          <cell r="L22">
            <v>600703.41608730517</v>
          </cell>
          <cell r="M22">
            <v>0</v>
          </cell>
          <cell r="N22">
            <v>2253242.7997669214</v>
          </cell>
          <cell r="O22">
            <v>54861963.433968529</v>
          </cell>
          <cell r="P22">
            <v>221615692.15576094</v>
          </cell>
          <cell r="AC22">
            <v>1627.9768546406403</v>
          </cell>
          <cell r="AD22">
            <v>7052159.0144744329</v>
          </cell>
          <cell r="AE22">
            <v>8129216.0275941631</v>
          </cell>
          <cell r="AF22">
            <v>31658377.975392915</v>
          </cell>
          <cell r="AG22">
            <v>4335494.7592834495</v>
          </cell>
          <cell r="AH22">
            <v>0</v>
          </cell>
          <cell r="AI22">
            <v>51175247.776744962</v>
          </cell>
          <cell r="AJ22">
            <v>1271.5575000530412</v>
          </cell>
          <cell r="AK22">
            <v>28.364261599020001</v>
          </cell>
          <cell r="AL22">
            <v>52008017.218114302</v>
          </cell>
          <cell r="AM22">
            <v>600703.41608730517</v>
          </cell>
          <cell r="AN22">
            <v>0</v>
          </cell>
          <cell r="AO22">
            <v>2253242.7997669214</v>
          </cell>
          <cell r="AP22">
            <v>54861963.433968529</v>
          </cell>
          <cell r="AQ22">
            <v>78194008.546054304</v>
          </cell>
        </row>
        <row r="23">
          <cell r="B23">
            <v>1628.0019598147198</v>
          </cell>
          <cell r="C23">
            <v>7123190.441658875</v>
          </cell>
          <cell r="D23">
            <v>8211095.8909304114</v>
          </cell>
          <cell r="E23">
            <v>21908147.512451928</v>
          </cell>
          <cell r="F23">
            <v>11843415.982810654</v>
          </cell>
          <cell r="G23">
            <v>0</v>
          </cell>
          <cell r="H23">
            <v>49085849.827851869</v>
          </cell>
          <cell r="I23">
            <v>1300.7250673435371</v>
          </cell>
          <cell r="J23">
            <v>28.618401528610001</v>
          </cell>
          <cell r="K23">
            <v>54142425.379865617</v>
          </cell>
          <cell r="L23">
            <v>619544.05056862545</v>
          </cell>
          <cell r="M23">
            <v>0</v>
          </cell>
          <cell r="N23">
            <v>2334385.1425884743</v>
          </cell>
          <cell r="O23">
            <v>57096354.573022716</v>
          </cell>
          <cell r="P23">
            <v>213605187.41059011</v>
          </cell>
          <cell r="AC23">
            <v>1628.0019598147198</v>
          </cell>
          <cell r="AD23">
            <v>7123190.441658875</v>
          </cell>
          <cell r="AE23">
            <v>8211095.8909304114</v>
          </cell>
          <cell r="AF23">
            <v>34558797.048492044</v>
          </cell>
          <cell r="AG23">
            <v>4167156.2826864286</v>
          </cell>
          <cell r="AH23">
            <v>0</v>
          </cell>
          <cell r="AI23">
            <v>54060239.663767755</v>
          </cell>
          <cell r="AJ23">
            <v>1300.7250673435371</v>
          </cell>
          <cell r="AK23">
            <v>28.618401528610001</v>
          </cell>
          <cell r="AL23">
            <v>54142425.379865617</v>
          </cell>
          <cell r="AM23">
            <v>619544.05056862545</v>
          </cell>
          <cell r="AN23">
            <v>0</v>
          </cell>
          <cell r="AO23">
            <v>2334385.1425884743</v>
          </cell>
          <cell r="AP23">
            <v>57096354.573022716</v>
          </cell>
          <cell r="AQ23">
            <v>75157893.636799335</v>
          </cell>
        </row>
        <row r="24">
          <cell r="B24">
            <v>1628.0580455596601</v>
          </cell>
          <cell r="C24">
            <v>7196324.3708613291</v>
          </cell>
          <cell r="D24">
            <v>8295399.3656837847</v>
          </cell>
          <cell r="E24">
            <v>22256885.256007474</v>
          </cell>
          <cell r="F24">
            <v>11237213.24468343</v>
          </cell>
          <cell r="G24">
            <v>0</v>
          </cell>
          <cell r="H24">
            <v>48985822.237236015</v>
          </cell>
          <cell r="I24">
            <v>1349.9065319295519</v>
          </cell>
          <cell r="J24">
            <v>28.177832593909997</v>
          </cell>
          <cell r="K24">
            <v>56901007.809163727</v>
          </cell>
          <cell r="L24">
            <v>627785.77131659049</v>
          </cell>
          <cell r="M24">
            <v>0</v>
          </cell>
          <cell r="N24">
            <v>2390364.9234557529</v>
          </cell>
          <cell r="O24">
            <v>59919158.503936067</v>
          </cell>
          <cell r="P24">
            <v>202671851.14389008</v>
          </cell>
          <cell r="AC24">
            <v>1628.0580455596601</v>
          </cell>
          <cell r="AD24">
            <v>7196324.3708613291</v>
          </cell>
          <cell r="AE24">
            <v>8295399.3656837838</v>
          </cell>
          <cell r="AF24">
            <v>37514058.665255621</v>
          </cell>
          <cell r="AG24">
            <v>4005953.1792847766</v>
          </cell>
          <cell r="AH24">
            <v>0</v>
          </cell>
          <cell r="AI24">
            <v>57011735.581085511</v>
          </cell>
          <cell r="AJ24">
            <v>1349.9065319295519</v>
          </cell>
          <cell r="AK24">
            <v>28.177832593909997</v>
          </cell>
          <cell r="AL24">
            <v>56901007.809163727</v>
          </cell>
          <cell r="AM24">
            <v>627785.77131659049</v>
          </cell>
          <cell r="AN24">
            <v>0</v>
          </cell>
          <cell r="AO24">
            <v>2390364.9234557529</v>
          </cell>
          <cell r="AP24">
            <v>59919158.503936067</v>
          </cell>
          <cell r="AQ24">
            <v>72250470.713948771</v>
          </cell>
        </row>
        <row r="25">
          <cell r="B25">
            <v>1628.1148390104202</v>
          </cell>
          <cell r="C25">
            <v>7271375.0004563192</v>
          </cell>
          <cell r="D25">
            <v>8381912.2732532807</v>
          </cell>
          <cell r="E25">
            <v>22611174.268273026</v>
          </cell>
          <cell r="F25">
            <v>10474058.520538667</v>
          </cell>
          <cell r="G25">
            <v>0</v>
          </cell>
          <cell r="H25">
            <v>48738520.062521286</v>
          </cell>
          <cell r="I25">
            <v>1393.9436326447153</v>
          </cell>
          <cell r="J25">
            <v>28.570886647349997</v>
          </cell>
          <cell r="K25">
            <v>59392886.181736074</v>
          </cell>
          <cell r="L25">
            <v>650722.38866077154</v>
          </cell>
          <cell r="M25">
            <v>0</v>
          </cell>
          <cell r="N25">
            <v>2458998.4844934847</v>
          </cell>
          <cell r="O25">
            <v>62502607.054890335</v>
          </cell>
          <cell r="P25">
            <v>188907764.15152103</v>
          </cell>
          <cell r="AC25">
            <v>1628.1148390104202</v>
          </cell>
          <cell r="AD25">
            <v>7271375.0004563183</v>
          </cell>
          <cell r="AE25">
            <v>8381912.2732532807</v>
          </cell>
          <cell r="AF25">
            <v>40524969.634649619</v>
          </cell>
          <cell r="AG25">
            <v>3869863.2773074163</v>
          </cell>
          <cell r="AH25">
            <v>0</v>
          </cell>
          <cell r="AI25">
            <v>60048120.185666628</v>
          </cell>
          <cell r="AJ25">
            <v>1393.9436326447153</v>
          </cell>
          <cell r="AK25">
            <v>28.570886647349997</v>
          </cell>
          <cell r="AL25">
            <v>59392886.181736074</v>
          </cell>
          <cell r="AM25">
            <v>650722.38866077154</v>
          </cell>
          <cell r="AN25">
            <v>0</v>
          </cell>
          <cell r="AO25">
            <v>2458998.4844934847</v>
          </cell>
          <cell r="AP25">
            <v>62502607.054890335</v>
          </cell>
          <cell r="AQ25">
            <v>69795983.844725072</v>
          </cell>
        </row>
        <row r="26">
          <cell r="B26">
            <v>1628.1665441765199</v>
          </cell>
          <cell r="C26">
            <v>7346560.8532594321</v>
          </cell>
          <cell r="D26">
            <v>8468581.056302689</v>
          </cell>
          <cell r="E26">
            <v>22971102.915319834</v>
          </cell>
          <cell r="F26">
            <v>9559674.1413979102</v>
          </cell>
          <cell r="G26">
            <v>0</v>
          </cell>
          <cell r="H26">
            <v>48345918.966279864</v>
          </cell>
          <cell r="I26">
            <v>1430.362748310177</v>
          </cell>
          <cell r="J26">
            <v>29.091026965160001</v>
          </cell>
          <cell r="K26">
            <v>61636914.280572481</v>
          </cell>
          <cell r="L26">
            <v>677695.37492500269</v>
          </cell>
          <cell r="M26">
            <v>0</v>
          </cell>
          <cell r="N26">
            <v>2522940.3533090856</v>
          </cell>
          <cell r="O26">
            <v>64837550.008806571</v>
          </cell>
          <cell r="P26">
            <v>172416133.10899431</v>
          </cell>
          <cell r="AC26">
            <v>1628.1665441765199</v>
          </cell>
          <cell r="AD26">
            <v>7346560.8532594321</v>
          </cell>
          <cell r="AE26">
            <v>8468581.056302689</v>
          </cell>
          <cell r="AF26">
            <v>42569424.700300887</v>
          </cell>
          <cell r="AG26">
            <v>3718234.1261673742</v>
          </cell>
          <cell r="AH26">
            <v>0</v>
          </cell>
          <cell r="AI26">
            <v>62102800.736030385</v>
          </cell>
          <cell r="AJ26">
            <v>1430.362748310177</v>
          </cell>
          <cell r="AK26">
            <v>29.091026965160001</v>
          </cell>
          <cell r="AL26">
            <v>61636914.280572481</v>
          </cell>
          <cell r="AM26">
            <v>677695.37492500269</v>
          </cell>
          <cell r="AN26">
            <v>0</v>
          </cell>
          <cell r="AO26">
            <v>2522940.3533090856</v>
          </cell>
          <cell r="AP26">
            <v>64837550.008806571</v>
          </cell>
          <cell r="AQ26">
            <v>67061234.571948886</v>
          </cell>
        </row>
        <row r="27">
          <cell r="B27">
            <v>1628.3373125102601</v>
          </cell>
          <cell r="C27">
            <v>7430769.0554521261</v>
          </cell>
          <cell r="D27">
            <v>8565650.147557538</v>
          </cell>
          <cell r="E27">
            <v>23336760.969845787</v>
          </cell>
          <cell r="F27">
            <v>8494714.9644143488</v>
          </cell>
          <cell r="G27">
            <v>0</v>
          </cell>
          <cell r="H27">
            <v>47827895.137269802</v>
          </cell>
          <cell r="I27">
            <v>1480.3129203217384</v>
          </cell>
          <cell r="J27">
            <v>27.769846237419998</v>
          </cell>
          <cell r="K27">
            <v>63784126.673061714</v>
          </cell>
          <cell r="L27">
            <v>669102.17047057522</v>
          </cell>
          <cell r="M27">
            <v>0</v>
          </cell>
          <cell r="N27">
            <v>2582030.5300662103</v>
          </cell>
          <cell r="O27">
            <v>67035259.373598494</v>
          </cell>
          <cell r="P27">
            <v>153208768.87266561</v>
          </cell>
          <cell r="AC27">
            <v>1628.3373125102601</v>
          </cell>
          <cell r="AD27">
            <v>7430769.0554521251</v>
          </cell>
          <cell r="AE27">
            <v>8565650.147557538</v>
          </cell>
          <cell r="AF27">
            <v>42995118.947303899</v>
          </cell>
          <cell r="AG27">
            <v>3464328.0335665741</v>
          </cell>
          <cell r="AH27">
            <v>0</v>
          </cell>
          <cell r="AI27">
            <v>62455866.183880135</v>
          </cell>
          <cell r="AJ27">
            <v>1480.3129203217384</v>
          </cell>
          <cell r="AK27">
            <v>27.769846237419998</v>
          </cell>
          <cell r="AL27">
            <v>63784126.673061714</v>
          </cell>
          <cell r="AM27">
            <v>669102.17047057522</v>
          </cell>
          <cell r="AN27">
            <v>0</v>
          </cell>
          <cell r="AO27">
            <v>2582030.5300662103</v>
          </cell>
          <cell r="AP27">
            <v>67035259.373598494</v>
          </cell>
          <cell r="AQ27">
            <v>62481841.382230528</v>
          </cell>
        </row>
        <row r="28">
          <cell r="B28">
            <v>1628.4346726132903</v>
          </cell>
          <cell r="C28">
            <v>7513244.8132623248</v>
          </cell>
          <cell r="D28">
            <v>8660722.202924205</v>
          </cell>
          <cell r="E28">
            <v>23708239.633566372</v>
          </cell>
          <cell r="F28">
            <v>7302027.3431276623</v>
          </cell>
          <cell r="G28">
            <v>0</v>
          </cell>
          <cell r="H28">
            <v>47184233.99288056</v>
          </cell>
          <cell r="I28">
            <v>1514.7013846526631</v>
          </cell>
          <cell r="J28">
            <v>27.184008803659999</v>
          </cell>
          <cell r="K28">
            <v>65384795.589418776</v>
          </cell>
          <cell r="L28">
            <v>670370.64261759934</v>
          </cell>
          <cell r="M28">
            <v>0</v>
          </cell>
          <cell r="N28">
            <v>2640113.4960437599</v>
          </cell>
          <cell r="O28">
            <v>68695279.728080139</v>
          </cell>
          <cell r="P28">
            <v>131697723.13746603</v>
          </cell>
          <cell r="AC28">
            <v>1628.4346726132903</v>
          </cell>
          <cell r="AD28">
            <v>7513244.8132623248</v>
          </cell>
          <cell r="AE28">
            <v>8660722.2029242031</v>
          </cell>
          <cell r="AF28">
            <v>43425070.136776939</v>
          </cell>
          <cell r="AG28">
            <v>3133734.6499775834</v>
          </cell>
          <cell r="AH28">
            <v>0</v>
          </cell>
          <cell r="AI28">
            <v>62732771.802941054</v>
          </cell>
          <cell r="AJ28">
            <v>1514.7013846526631</v>
          </cell>
          <cell r="AK28">
            <v>27.184008803659999</v>
          </cell>
          <cell r="AL28">
            <v>65384795.589418776</v>
          </cell>
          <cell r="AM28">
            <v>670370.64261759934</v>
          </cell>
          <cell r="AN28">
            <v>0</v>
          </cell>
          <cell r="AO28">
            <v>2640113.4960437599</v>
          </cell>
          <cell r="AP28">
            <v>68695279.728080139</v>
          </cell>
          <cell r="AQ28">
            <v>56519333.457091436</v>
          </cell>
        </row>
        <row r="29">
          <cell r="B29">
            <v>1628.4392805241298</v>
          </cell>
          <cell r="C29">
            <v>7591589.5284238718</v>
          </cell>
          <cell r="D29">
            <v>8751032.292764971</v>
          </cell>
          <cell r="E29">
            <v>24085631.559962012</v>
          </cell>
          <cell r="F29">
            <v>6062155.3555347687</v>
          </cell>
          <cell r="G29">
            <v>0</v>
          </cell>
          <cell r="H29">
            <v>46490408.736685626</v>
          </cell>
          <cell r="I29">
            <v>1511.7390113958279</v>
          </cell>
          <cell r="J29">
            <v>25.76474693027</v>
          </cell>
          <cell r="K29">
            <v>65505881.94230888</v>
          </cell>
          <cell r="L29">
            <v>659431.31367831735</v>
          </cell>
          <cell r="M29">
            <v>0</v>
          </cell>
          <cell r="N29">
            <v>2687147.8361429684</v>
          </cell>
          <cell r="O29">
            <v>68852461.092130169</v>
          </cell>
          <cell r="P29">
            <v>109335670.78202148</v>
          </cell>
          <cell r="AC29">
            <v>1628.4392805241298</v>
          </cell>
          <cell r="AD29">
            <v>7591589.5284238728</v>
          </cell>
          <cell r="AE29">
            <v>8751032.292764971</v>
          </cell>
          <cell r="AF29">
            <v>43859320.838144712</v>
          </cell>
          <cell r="AG29">
            <v>2809899.4419261073</v>
          </cell>
          <cell r="AH29">
            <v>0</v>
          </cell>
          <cell r="AI29">
            <v>63011842.101259664</v>
          </cell>
          <cell r="AJ29">
            <v>1511.7390113958279</v>
          </cell>
          <cell r="AK29">
            <v>25.76474693027</v>
          </cell>
          <cell r="AL29">
            <v>65505881.94230888</v>
          </cell>
          <cell r="AM29">
            <v>659431.31367831735</v>
          </cell>
          <cell r="AN29">
            <v>0</v>
          </cell>
          <cell r="AO29">
            <v>2687147.8361429684</v>
          </cell>
          <cell r="AP29">
            <v>68852461.092130169</v>
          </cell>
          <cell r="AQ29">
            <v>50678714.46622093</v>
          </cell>
        </row>
        <row r="30">
          <cell r="B30">
            <v>1628.3340020605899</v>
          </cell>
          <cell r="C30">
            <v>7671502.8662015768</v>
          </cell>
          <cell r="D30">
            <v>8843150.576675998</v>
          </cell>
          <cell r="E30">
            <v>24469030.87738752</v>
          </cell>
          <cell r="F30">
            <v>4730615.008883087</v>
          </cell>
          <cell r="G30">
            <v>0</v>
          </cell>
          <cell r="H30">
            <v>45714299.329148188</v>
          </cell>
          <cell r="I30">
            <v>1520.5114928638284</v>
          </cell>
          <cell r="J30">
            <v>26.39855840888</v>
          </cell>
          <cell r="K30">
            <v>66332355.854707114</v>
          </cell>
          <cell r="L30">
            <v>693710.46991377044</v>
          </cell>
          <cell r="M30">
            <v>0</v>
          </cell>
          <cell r="N30">
            <v>2703595.2702877214</v>
          </cell>
          <cell r="O30">
            <v>69729661.59490861</v>
          </cell>
          <cell r="P30">
            <v>85320308.516261056</v>
          </cell>
          <cell r="AC30">
            <v>1628.3340020605899</v>
          </cell>
          <cell r="AD30">
            <v>7671502.8662015768</v>
          </cell>
          <cell r="AE30">
            <v>8843150.576675998</v>
          </cell>
          <cell r="AF30">
            <v>44297914.046526156</v>
          </cell>
          <cell r="AG30">
            <v>2451407.1151740327</v>
          </cell>
          <cell r="AH30">
            <v>0</v>
          </cell>
          <cell r="AI30">
            <v>63263974.604577765</v>
          </cell>
          <cell r="AJ30">
            <v>1520.5114928638284</v>
          </cell>
          <cell r="AK30">
            <v>26.39855840888</v>
          </cell>
          <cell r="AL30">
            <v>66332355.854707114</v>
          </cell>
          <cell r="AM30">
            <v>693710.46991377044</v>
          </cell>
          <cell r="AN30">
            <v>0</v>
          </cell>
          <cell r="AO30">
            <v>2703595.2702877214</v>
          </cell>
          <cell r="AP30">
            <v>69729661.59490861</v>
          </cell>
          <cell r="AQ30">
            <v>44213027.475890085</v>
          </cell>
        </row>
        <row r="31">
          <cell r="B31">
            <v>1628.4018857471101</v>
          </cell>
          <cell r="C31">
            <v>7750419.9390911665</v>
          </cell>
          <cell r="D31">
            <v>8934120.4388796333</v>
          </cell>
          <cell r="E31">
            <v>24858533.2125494</v>
          </cell>
          <cell r="F31">
            <v>3350331.6451432589</v>
          </cell>
          <cell r="G31">
            <v>0</v>
          </cell>
          <cell r="H31">
            <v>44893405.235663459</v>
          </cell>
          <cell r="I31">
            <v>1510.9727324715279</v>
          </cell>
          <cell r="J31">
            <v>26.738296280690001</v>
          </cell>
          <cell r="K31">
            <v>66334976.961994298</v>
          </cell>
          <cell r="L31">
            <v>717568.60524217575</v>
          </cell>
          <cell r="M31">
            <v>0</v>
          </cell>
          <cell r="N31">
            <v>2735340.0294381594</v>
          </cell>
          <cell r="O31">
            <v>69787885.596674636</v>
          </cell>
          <cell r="P31">
            <v>60425828.155249879</v>
          </cell>
          <cell r="AC31">
            <v>1628.4018857471101</v>
          </cell>
          <cell r="AD31">
            <v>7750419.9390911656</v>
          </cell>
          <cell r="AE31">
            <v>8934120.4388796333</v>
          </cell>
          <cell r="AF31">
            <v>44740893.186991423</v>
          </cell>
          <cell r="AG31">
            <v>2104428.7785732294</v>
          </cell>
          <cell r="AH31">
            <v>0</v>
          </cell>
          <cell r="AI31">
            <v>63529862.343535453</v>
          </cell>
          <cell r="AJ31">
            <v>1510.9727324715279</v>
          </cell>
          <cell r="AK31">
            <v>26.738296280690001</v>
          </cell>
          <cell r="AL31">
            <v>66334976.961994298</v>
          </cell>
          <cell r="AM31">
            <v>717568.60524217575</v>
          </cell>
          <cell r="AN31">
            <v>0</v>
          </cell>
          <cell r="AO31">
            <v>2735340.0294381594</v>
          </cell>
          <cell r="AP31">
            <v>69787885.596674636</v>
          </cell>
          <cell r="AQ31">
            <v>37955004.222750902</v>
          </cell>
        </row>
        <row r="32">
          <cell r="B32">
            <v>1628.3698363639103</v>
          </cell>
          <cell r="C32">
            <v>7817014.9809897915</v>
          </cell>
          <cell r="D32">
            <v>9010886.3599045929</v>
          </cell>
          <cell r="E32">
            <v>25254235.714356903</v>
          </cell>
          <cell r="F32">
            <v>1871761.9352136371</v>
          </cell>
          <cell r="G32">
            <v>0</v>
          </cell>
          <cell r="H32">
            <v>43953898.990464926</v>
          </cell>
          <cell r="I32">
            <v>1511.5151157887985</v>
          </cell>
          <cell r="J32">
            <v>25.310501509640002</v>
          </cell>
          <cell r="K32">
            <v>67157955.07865642</v>
          </cell>
          <cell r="L32">
            <v>712876.53783111856</v>
          </cell>
          <cell r="M32">
            <v>0</v>
          </cell>
          <cell r="N32">
            <v>2750218.1729976684</v>
          </cell>
          <cell r="O32">
            <v>70621049.789485201</v>
          </cell>
          <cell r="P32">
            <v>33758677.356229603</v>
          </cell>
          <cell r="AC32">
            <v>1628.3698363639103</v>
          </cell>
          <cell r="AD32">
            <v>7817014.9809897915</v>
          </cell>
          <cell r="AE32">
            <v>9010886.3599045929</v>
          </cell>
          <cell r="AF32">
            <v>45188302.11886134</v>
          </cell>
          <cell r="AG32">
            <v>1722854.2683203574</v>
          </cell>
          <cell r="AH32">
            <v>0</v>
          </cell>
          <cell r="AI32">
            <v>63739057.728076085</v>
          </cell>
          <cell r="AJ32">
            <v>1511.5151157887985</v>
          </cell>
          <cell r="AK32">
            <v>25.310501509640002</v>
          </cell>
          <cell r="AL32">
            <v>67157955.07865642</v>
          </cell>
          <cell r="AM32">
            <v>712876.53783111856</v>
          </cell>
          <cell r="AN32">
            <v>0</v>
          </cell>
          <cell r="AO32">
            <v>2750218.1729976684</v>
          </cell>
          <cell r="AP32">
            <v>70621049.789485201</v>
          </cell>
          <cell r="AQ32">
            <v>31073012.161341786</v>
          </cell>
        </row>
        <row r="33">
          <cell r="B33">
            <v>1628.3690737991503</v>
          </cell>
          <cell r="C33">
            <v>7897764.6197115891</v>
          </cell>
          <cell r="D33">
            <v>9103968.6707220823</v>
          </cell>
          <cell r="E33">
            <v>25656237.078152671</v>
          </cell>
          <cell r="F33">
            <v>386654.556161827</v>
          </cell>
          <cell r="G33">
            <v>0</v>
          </cell>
          <cell r="H33">
            <v>43044624.924748175</v>
          </cell>
          <cell r="I33">
            <v>1475.9831070538917</v>
          </cell>
          <cell r="J33">
            <v>23.50227608326</v>
          </cell>
          <cell r="K33">
            <v>66354451.171519853</v>
          </cell>
          <cell r="L33">
            <v>696544.39897734241</v>
          </cell>
          <cell r="M33">
            <v>0</v>
          </cell>
          <cell r="N33">
            <v>2778692.0834188047</v>
          </cell>
          <cell r="O33">
            <v>69829687.653916001</v>
          </cell>
          <cell r="P33">
            <v>6973614.6270617843</v>
          </cell>
          <cell r="AC33">
            <v>1628.3690737991503</v>
          </cell>
          <cell r="AD33">
            <v>7897764.6197115881</v>
          </cell>
          <cell r="AE33">
            <v>9103968.6707220823</v>
          </cell>
          <cell r="AF33">
            <v>45640185.140049949</v>
          </cell>
          <cell r="AG33">
            <v>1402063.7604552815</v>
          </cell>
          <cell r="AH33">
            <v>0</v>
          </cell>
          <cell r="AI33">
            <v>64043982.190938905</v>
          </cell>
          <cell r="AJ33">
            <v>1475.9831070538917</v>
          </cell>
          <cell r="AK33">
            <v>23.50227608326</v>
          </cell>
          <cell r="AL33">
            <v>66354451.171519853</v>
          </cell>
          <cell r="AM33">
            <v>696544.39897734241</v>
          </cell>
          <cell r="AN33">
            <v>0</v>
          </cell>
          <cell r="AO33">
            <v>2778692.0834188047</v>
          </cell>
          <cell r="AP33">
            <v>69829687.653916001</v>
          </cell>
          <cell r="AQ33">
            <v>25287306.69836469</v>
          </cell>
        </row>
        <row r="34">
          <cell r="B34">
            <v>1628.3885794780499</v>
          </cell>
          <cell r="C34">
            <v>7964355.8424560996</v>
          </cell>
          <cell r="D34">
            <v>9180730.1893039402</v>
          </cell>
          <cell r="E34">
            <v>26064637.570329186</v>
          </cell>
          <cell r="F34">
            <v>0</v>
          </cell>
          <cell r="G34">
            <v>0</v>
          </cell>
          <cell r="H34">
            <v>43209723.602089226</v>
          </cell>
          <cell r="I34">
            <v>1485.5076524548338</v>
          </cell>
          <cell r="J34">
            <v>23.926776252219998</v>
          </cell>
          <cell r="K34">
            <v>66864142.802074023</v>
          </cell>
          <cell r="L34">
            <v>729004.64170318411</v>
          </cell>
          <cell r="M34">
            <v>0</v>
          </cell>
          <cell r="N34">
            <v>2776977.1149938693</v>
          </cell>
          <cell r="O34">
            <v>70370124.558771074</v>
          </cell>
          <cell r="P34">
            <v>-20186786.329620063</v>
          </cell>
          <cell r="AC34">
            <v>1628.3885794780499</v>
          </cell>
          <cell r="AD34">
            <v>7964355.8424560996</v>
          </cell>
          <cell r="AE34">
            <v>9180730.1893039383</v>
          </cell>
          <cell r="AF34">
            <v>46096586.991450451</v>
          </cell>
          <cell r="AG34">
            <v>1065924.7980566006</v>
          </cell>
          <cell r="AH34">
            <v>0</v>
          </cell>
          <cell r="AI34">
            <v>64307597.821267091</v>
          </cell>
          <cell r="AJ34">
            <v>1485.5076524548338</v>
          </cell>
          <cell r="AK34">
            <v>23.926776252219998</v>
          </cell>
          <cell r="AL34">
            <v>66864142.802074023</v>
          </cell>
          <cell r="AM34">
            <v>729004.64170318411</v>
          </cell>
          <cell r="AN34">
            <v>0</v>
          </cell>
          <cell r="AO34">
            <v>2776977.1149938693</v>
          </cell>
          <cell r="AP34">
            <v>70370124.558771074</v>
          </cell>
          <cell r="AQ34">
            <v>19224779.960860699</v>
          </cell>
        </row>
        <row r="35">
          <cell r="B35">
            <v>1628.40834381888</v>
          </cell>
          <cell r="C35">
            <v>8048016.0806263853</v>
          </cell>
          <cell r="D35">
            <v>9277167.6274856851</v>
          </cell>
          <cell r="E35">
            <v>26479539.053336971</v>
          </cell>
          <cell r="F35">
            <v>0</v>
          </cell>
          <cell r="G35">
            <v>0</v>
          </cell>
          <cell r="H35">
            <v>43804722.761449039</v>
          </cell>
          <cell r="I35">
            <v>1441.6510354491124</v>
          </cell>
          <cell r="J35">
            <v>23.822174200790002</v>
          </cell>
          <cell r="K35">
            <v>64803851.307979435</v>
          </cell>
          <cell r="L35">
            <v>742804.45999539923</v>
          </cell>
          <cell r="M35">
            <v>0</v>
          </cell>
          <cell r="N35">
            <v>2799927.6475039264</v>
          </cell>
          <cell r="O35">
            <v>68346583.415478751</v>
          </cell>
          <cell r="P35">
            <v>-44728646.983649775</v>
          </cell>
          <cell r="AC35">
            <v>1628.40834381888</v>
          </cell>
          <cell r="AD35">
            <v>8048016.0806263853</v>
          </cell>
          <cell r="AE35">
            <v>9277167.6274856851</v>
          </cell>
          <cell r="AF35">
            <v>46557552.861364953</v>
          </cell>
          <cell r="AG35">
            <v>866466.77384222159</v>
          </cell>
          <cell r="AH35">
            <v>0</v>
          </cell>
          <cell r="AI35">
            <v>64749203.343319245</v>
          </cell>
          <cell r="AJ35">
            <v>1441.6510354491124</v>
          </cell>
          <cell r="AK35">
            <v>23.822174200790002</v>
          </cell>
          <cell r="AL35">
            <v>64803851.307979435</v>
          </cell>
          <cell r="AM35">
            <v>742804.45999539923</v>
          </cell>
          <cell r="AN35">
            <v>0</v>
          </cell>
          <cell r="AO35">
            <v>2799927.6475039264</v>
          </cell>
          <cell r="AP35">
            <v>68346583.415478751</v>
          </cell>
          <cell r="AQ35">
            <v>15627399.888701186</v>
          </cell>
        </row>
        <row r="36">
          <cell r="B36">
            <v>1628.4048638331201</v>
          </cell>
          <cell r="C36">
            <v>8130578.4252287271</v>
          </cell>
          <cell r="D36">
            <v>9372339.4938091114</v>
          </cell>
          <cell r="E36">
            <v>26901045.011090953</v>
          </cell>
          <cell r="F36">
            <v>0</v>
          </cell>
          <cell r="G36">
            <v>0</v>
          </cell>
          <cell r="H36">
            <v>44403962.93012879</v>
          </cell>
          <cell r="I36">
            <v>1498.2497514918396</v>
          </cell>
          <cell r="J36">
            <v>24.474282768910001</v>
          </cell>
          <cell r="K36">
            <v>67769071.579878062</v>
          </cell>
          <cell r="L36">
            <v>790106.84741096792</v>
          </cell>
          <cell r="M36">
            <v>0</v>
          </cell>
          <cell r="N36">
            <v>2774208.7663824763</v>
          </cell>
          <cell r="O36">
            <v>71333387.193671495</v>
          </cell>
          <cell r="P36">
            <v>-71658071.247192472</v>
          </cell>
          <cell r="AC36">
            <v>1628.4048638331201</v>
          </cell>
          <cell r="AD36">
            <v>8130578.4252287271</v>
          </cell>
          <cell r="AE36">
            <v>9372339.4938091114</v>
          </cell>
          <cell r="AF36">
            <v>47023128.389978603</v>
          </cell>
          <cell r="AG36">
            <v>517737.46353750769</v>
          </cell>
          <cell r="AH36">
            <v>0</v>
          </cell>
          <cell r="AI36">
            <v>65043783.772553943</v>
          </cell>
          <cell r="AJ36">
            <v>1498.2497514918396</v>
          </cell>
          <cell r="AK36">
            <v>24.474282768910001</v>
          </cell>
          <cell r="AL36">
            <v>67769071.579878062</v>
          </cell>
          <cell r="AM36">
            <v>790106.84741096792</v>
          </cell>
          <cell r="AN36">
            <v>0</v>
          </cell>
          <cell r="AO36">
            <v>2774208.7663824763</v>
          </cell>
          <cell r="AP36">
            <v>71333387.193671495</v>
          </cell>
          <cell r="AQ36">
            <v>9337796.4675836265</v>
          </cell>
        </row>
        <row r="37">
          <cell r="B37">
            <v>1628.3642686532799</v>
          </cell>
          <cell r="C37">
            <v>8221749.5700598732</v>
          </cell>
          <cell r="D37">
            <v>9477434.9589417428</v>
          </cell>
          <cell r="E37">
            <v>27329260.574781213</v>
          </cell>
          <cell r="F37">
            <v>0</v>
          </cell>
          <cell r="G37">
            <v>0</v>
          </cell>
          <cell r="H37">
            <v>45028445.103782833</v>
          </cell>
          <cell r="I37">
            <v>1485.9119887167003</v>
          </cell>
          <cell r="J37">
            <v>23.846424983099997</v>
          </cell>
          <cell r="K37">
            <v>67647702.870975479</v>
          </cell>
          <cell r="L37">
            <v>817829.97855161037</v>
          </cell>
          <cell r="M37">
            <v>0</v>
          </cell>
          <cell r="N37">
            <v>2849470.5549510038</v>
          </cell>
          <cell r="O37">
            <v>71315003.404478088</v>
          </cell>
          <cell r="P37">
            <v>-97944629.547887728</v>
          </cell>
          <cell r="AC37">
            <v>1628.3642686532799</v>
          </cell>
          <cell r="AD37">
            <v>8221749.5700598732</v>
          </cell>
          <cell r="AE37">
            <v>9477434.9589417428</v>
          </cell>
          <cell r="AF37">
            <v>47493359.673878387</v>
          </cell>
          <cell r="AG37">
            <v>188740.29751335082</v>
          </cell>
          <cell r="AH37">
            <v>0</v>
          </cell>
          <cell r="AI37">
            <v>65381284.500393353</v>
          </cell>
          <cell r="AJ37">
            <v>1485.9119887167003</v>
          </cell>
          <cell r="AK37">
            <v>23.846424983099997</v>
          </cell>
          <cell r="AL37">
            <v>67647702.870975479</v>
          </cell>
          <cell r="AM37">
            <v>817829.97855161037</v>
          </cell>
          <cell r="AN37">
            <v>0</v>
          </cell>
          <cell r="AO37">
            <v>2849470.5549510038</v>
          </cell>
          <cell r="AP37">
            <v>71315003.404478088</v>
          </cell>
          <cell r="AQ37">
            <v>3404077.5634988993</v>
          </cell>
        </row>
        <row r="38">
          <cell r="B38">
            <v>1628.3631400285201</v>
          </cell>
          <cell r="C38">
            <v>8306123.7938525155</v>
          </cell>
          <cell r="D38">
            <v>9574695.4278227165</v>
          </cell>
          <cell r="E38">
            <v>27764292.549094588</v>
          </cell>
          <cell r="F38">
            <v>0</v>
          </cell>
          <cell r="G38">
            <v>0</v>
          </cell>
          <cell r="H38">
            <v>45645111.77076982</v>
          </cell>
          <cell r="I38">
            <v>1470.3764305894929</v>
          </cell>
          <cell r="J38">
            <v>23.081646203599998</v>
          </cell>
          <cell r="K38">
            <v>67167925.49911347</v>
          </cell>
          <cell r="L38">
            <v>807507.63184879406</v>
          </cell>
          <cell r="M38">
            <v>0</v>
          </cell>
          <cell r="N38">
            <v>2864174.2151832455</v>
          </cell>
          <cell r="O38">
            <v>70839607.346145511</v>
          </cell>
          <cell r="P38">
            <v>-123139125.12326342</v>
          </cell>
          <cell r="AC38">
            <v>1628.3631400285201</v>
          </cell>
          <cell r="AD38">
            <v>8306123.7938525155</v>
          </cell>
          <cell r="AE38">
            <v>9574695.4278227165</v>
          </cell>
          <cell r="AF38">
            <v>0</v>
          </cell>
          <cell r="AG38">
            <v>0</v>
          </cell>
          <cell r="AH38">
            <v>0</v>
          </cell>
          <cell r="AI38">
            <v>17880819.221675232</v>
          </cell>
          <cell r="AJ38">
            <v>1470.3764305894929</v>
          </cell>
          <cell r="AK38">
            <v>23.081646203599998</v>
          </cell>
          <cell r="AL38">
            <v>67167925.49911347</v>
          </cell>
          <cell r="AM38">
            <v>807507.63184879406</v>
          </cell>
          <cell r="AN38">
            <v>0</v>
          </cell>
          <cell r="AO38">
            <v>2864174.2151832455</v>
          </cell>
          <cell r="AP38">
            <v>70839607.346145511</v>
          </cell>
          <cell r="AQ38">
            <v>-49554710.560971379</v>
          </cell>
        </row>
        <row r="39">
          <cell r="B39">
            <v>1628.3993641524301</v>
          </cell>
          <cell r="C39">
            <v>8393997.5061123557</v>
          </cell>
          <cell r="D39">
            <v>9675989.8525004219</v>
          </cell>
          <cell r="E39">
            <v>28206249.438853703</v>
          </cell>
          <cell r="F39">
            <v>0</v>
          </cell>
          <cell r="G39">
            <v>0</v>
          </cell>
          <cell r="H39">
            <v>46276236.797466479</v>
          </cell>
          <cell r="I39">
            <v>1476.9543512878788</v>
          </cell>
          <cell r="J39">
            <v>22.411065493359999</v>
          </cell>
          <cell r="K39">
            <v>67608057.503004715</v>
          </cell>
          <cell r="L39">
            <v>811692.29464104131</v>
          </cell>
          <cell r="M39">
            <v>0</v>
          </cell>
          <cell r="N39">
            <v>2869712.9887742479</v>
          </cell>
          <cell r="O39">
            <v>71289462.786420017</v>
          </cell>
          <cell r="P39">
            <v>-148152351.11221695</v>
          </cell>
          <cell r="AC39">
            <v>1628.3993641524301</v>
          </cell>
          <cell r="AD39">
            <v>8393997.5061123557</v>
          </cell>
          <cell r="AE39">
            <v>9675989.8525004219</v>
          </cell>
          <cell r="AF39">
            <v>0</v>
          </cell>
          <cell r="AG39">
            <v>0</v>
          </cell>
          <cell r="AH39">
            <v>0</v>
          </cell>
          <cell r="AI39">
            <v>18069987.358612776</v>
          </cell>
          <cell r="AJ39">
            <v>1476.9543512878788</v>
          </cell>
          <cell r="AK39">
            <v>22.411065493359999</v>
          </cell>
          <cell r="AL39">
            <v>67608057.503004715</v>
          </cell>
          <cell r="AM39">
            <v>811692.29464104131</v>
          </cell>
          <cell r="AN39">
            <v>0</v>
          </cell>
          <cell r="AO39">
            <v>2869712.9887742479</v>
          </cell>
          <cell r="AP39">
            <v>71289462.786420017</v>
          </cell>
          <cell r="AQ39">
            <v>-102774185.98877862</v>
          </cell>
        </row>
        <row r="40">
          <cell r="B40">
            <v>1628.4271145611101</v>
          </cell>
          <cell r="C40">
            <v>8491020.4312851448</v>
          </cell>
          <cell r="D40">
            <v>9787830.8244268745</v>
          </cell>
          <cell r="E40">
            <v>0</v>
          </cell>
          <cell r="F40">
            <v>0</v>
          </cell>
          <cell r="G40">
            <v>0</v>
          </cell>
          <cell r="H40">
            <v>18278851.255712017</v>
          </cell>
          <cell r="I40">
            <v>1468.4901403388699</v>
          </cell>
          <cell r="J40">
            <v>21.616533266879998</v>
          </cell>
          <cell r="K40">
            <v>67582477.447195709</v>
          </cell>
          <cell r="L40">
            <v>808678.04163470992</v>
          </cell>
          <cell r="M40">
            <v>0</v>
          </cell>
          <cell r="N40">
            <v>2894576.3607006161</v>
          </cell>
          <cell r="O40">
            <v>71285731.84953104</v>
          </cell>
          <cell r="P40">
            <v>-201159231.70603597</v>
          </cell>
          <cell r="AC40">
            <v>1628.4271145611101</v>
          </cell>
          <cell r="AD40">
            <v>8491020.4312851466</v>
          </cell>
          <cell r="AE40">
            <v>9787830.8244268745</v>
          </cell>
          <cell r="AF40">
            <v>0</v>
          </cell>
          <cell r="AG40">
            <v>0</v>
          </cell>
          <cell r="AH40">
            <v>0</v>
          </cell>
          <cell r="AI40">
            <v>18278851.255712021</v>
          </cell>
          <cell r="AJ40">
            <v>1468.4901403388699</v>
          </cell>
          <cell r="AK40">
            <v>21.616533266879998</v>
          </cell>
          <cell r="AL40">
            <v>67582477.447195709</v>
          </cell>
          <cell r="AM40">
            <v>808678.04163470992</v>
          </cell>
          <cell r="AN40">
            <v>0</v>
          </cell>
          <cell r="AO40">
            <v>2894576.3607006161</v>
          </cell>
          <cell r="AP40">
            <v>71285731.84953104</v>
          </cell>
          <cell r="AQ40">
            <v>-155781066.58259764</v>
          </cell>
        </row>
        <row r="41">
          <cell r="B41">
            <v>1628.48589866717</v>
          </cell>
          <cell r="C41">
            <v>8538093.8365362417</v>
          </cell>
          <cell r="D41">
            <v>9842093.6224799547</v>
          </cell>
          <cell r="E41">
            <v>0</v>
          </cell>
          <cell r="F41">
            <v>0</v>
          </cell>
          <cell r="G41">
            <v>0</v>
          </cell>
          <cell r="H41">
            <v>18380187.459016196</v>
          </cell>
          <cell r="I41">
            <v>1447.6981598449529</v>
          </cell>
          <cell r="J41">
            <v>21.254790186369998</v>
          </cell>
          <cell r="K41">
            <v>67004013.379829414</v>
          </cell>
          <cell r="L41">
            <v>810263.13381098164</v>
          </cell>
          <cell r="M41">
            <v>0</v>
          </cell>
          <cell r="N41">
            <v>2911645.0063739074</v>
          </cell>
          <cell r="O41">
            <v>70725921.520014301</v>
          </cell>
          <cell r="P41">
            <v>-253504965.76703405</v>
          </cell>
          <cell r="AC41">
            <v>1628.48589866717</v>
          </cell>
          <cell r="AD41">
            <v>8538093.8365362417</v>
          </cell>
          <cell r="AE41">
            <v>9842093.6224799547</v>
          </cell>
          <cell r="AF41">
            <v>0</v>
          </cell>
          <cell r="AG41">
            <v>0</v>
          </cell>
          <cell r="AH41">
            <v>0</v>
          </cell>
          <cell r="AI41">
            <v>18380187.459016196</v>
          </cell>
          <cell r="AJ41">
            <v>1447.6981598449529</v>
          </cell>
          <cell r="AK41">
            <v>21.254790186369998</v>
          </cell>
          <cell r="AL41">
            <v>67004013.379829414</v>
          </cell>
          <cell r="AM41">
            <v>810263.13381098164</v>
          </cell>
          <cell r="AN41">
            <v>0</v>
          </cell>
          <cell r="AO41">
            <v>2911645.0063739074</v>
          </cell>
          <cell r="AP41">
            <v>70725921.520014301</v>
          </cell>
          <cell r="AQ41">
            <v>-208126800.64359576</v>
          </cell>
        </row>
        <row r="42">
          <cell r="B42">
            <v>1628.44201785263</v>
          </cell>
          <cell r="C42">
            <v>8636615.338364603</v>
          </cell>
          <cell r="D42">
            <v>9955662.0445875581</v>
          </cell>
          <cell r="E42">
            <v>0</v>
          </cell>
          <cell r="F42">
            <v>0</v>
          </cell>
          <cell r="G42">
            <v>0</v>
          </cell>
          <cell r="H42">
            <v>18592277.382952161</v>
          </cell>
          <cell r="I42">
            <v>1399.004443714852</v>
          </cell>
          <cell r="J42">
            <v>19.996007350220001</v>
          </cell>
          <cell r="K42">
            <v>64940601.492114991</v>
          </cell>
          <cell r="L42">
            <v>769340.4085857647</v>
          </cell>
          <cell r="M42">
            <v>0</v>
          </cell>
          <cell r="N42">
            <v>2908666.2278248514</v>
          </cell>
          <cell r="O42">
            <v>68618608.1285256</v>
          </cell>
          <cell r="P42">
            <v>-303531296.51260751</v>
          </cell>
          <cell r="AC42">
            <v>1628.44201785263</v>
          </cell>
          <cell r="AD42">
            <v>8636615.3383646049</v>
          </cell>
          <cell r="AE42">
            <v>9955662.0445875581</v>
          </cell>
          <cell r="AF42">
            <v>0</v>
          </cell>
          <cell r="AG42">
            <v>0</v>
          </cell>
          <cell r="AH42">
            <v>0</v>
          </cell>
          <cell r="AI42">
            <v>18592277.382952161</v>
          </cell>
          <cell r="AJ42">
            <v>1399.004443714852</v>
          </cell>
          <cell r="AK42">
            <v>19.996007350220001</v>
          </cell>
          <cell r="AL42">
            <v>64940601.492114991</v>
          </cell>
          <cell r="AM42">
            <v>769340.4085857647</v>
          </cell>
          <cell r="AN42">
            <v>0</v>
          </cell>
          <cell r="AO42">
            <v>2908666.2278248514</v>
          </cell>
          <cell r="AP42">
            <v>68618608.1285256</v>
          </cell>
          <cell r="AQ42">
            <v>-258153131.38916922</v>
          </cell>
        </row>
        <row r="43">
          <cell r="B43">
            <v>1628.4137555972504</v>
          </cell>
          <cell r="C43">
            <v>8694333.452750992</v>
          </cell>
          <cell r="D43">
            <v>10022195.289171141</v>
          </cell>
          <cell r="E43">
            <v>0</v>
          </cell>
          <cell r="F43">
            <v>0</v>
          </cell>
          <cell r="G43">
            <v>0</v>
          </cell>
          <cell r="H43">
            <v>18716528.741922133</v>
          </cell>
          <cell r="I43">
            <v>1364.1428423756583</v>
          </cell>
          <cell r="J43">
            <v>19.838524897559999</v>
          </cell>
          <cell r="K43">
            <v>63565453.430364482</v>
          </cell>
          <cell r="L43">
            <v>778818.16464094445</v>
          </cell>
          <cell r="M43">
            <v>0</v>
          </cell>
          <cell r="N43">
            <v>2884492.535898488</v>
          </cell>
          <cell r="O43">
            <v>67228764.130903915</v>
          </cell>
          <cell r="P43">
            <v>-352043531.90158927</v>
          </cell>
          <cell r="AC43">
            <v>1628.4137555972504</v>
          </cell>
          <cell r="AD43">
            <v>8694333.452750992</v>
          </cell>
          <cell r="AE43">
            <v>10022195.289171141</v>
          </cell>
          <cell r="AF43">
            <v>0</v>
          </cell>
          <cell r="AG43">
            <v>0</v>
          </cell>
          <cell r="AH43">
            <v>0</v>
          </cell>
          <cell r="AI43">
            <v>18716528.741922133</v>
          </cell>
          <cell r="AJ43">
            <v>1364.1428423756583</v>
          </cell>
          <cell r="AK43">
            <v>19.838524897559999</v>
          </cell>
          <cell r="AL43">
            <v>63565453.430364482</v>
          </cell>
          <cell r="AM43">
            <v>778818.16464094445</v>
          </cell>
          <cell r="AN43">
            <v>0</v>
          </cell>
          <cell r="AO43">
            <v>2884492.535898488</v>
          </cell>
          <cell r="AP43">
            <v>67228764.130903915</v>
          </cell>
          <cell r="AQ43">
            <v>-306665366.77815098</v>
          </cell>
        </row>
        <row r="44">
          <cell r="B44">
            <v>1628.3839697030003</v>
          </cell>
          <cell r="C44">
            <v>8817798.7197146937</v>
          </cell>
          <cell r="D44">
            <v>10164517.069634754</v>
          </cell>
          <cell r="E44">
            <v>0</v>
          </cell>
          <cell r="F44">
            <v>0</v>
          </cell>
          <cell r="G44">
            <v>0</v>
          </cell>
          <cell r="H44">
            <v>18982315.789349448</v>
          </cell>
          <cell r="I44">
            <v>1315.0886052903238</v>
          </cell>
          <cell r="J44">
            <v>19.662148716750004</v>
          </cell>
          <cell r="K44">
            <v>60683689.592768885</v>
          </cell>
          <cell r="L44">
            <v>788185.08909719018</v>
          </cell>
          <cell r="M44">
            <v>0</v>
          </cell>
          <cell r="N44">
            <v>2867673.3324002884</v>
          </cell>
          <cell r="O44">
            <v>64339548.014266357</v>
          </cell>
          <cell r="P44">
            <v>-397400764.12650621</v>
          </cell>
          <cell r="AC44">
            <v>1628.3839697030003</v>
          </cell>
          <cell r="AD44">
            <v>8817798.7197146937</v>
          </cell>
          <cell r="AE44">
            <v>10164517.069634756</v>
          </cell>
          <cell r="AF44">
            <v>0</v>
          </cell>
          <cell r="AG44">
            <v>0</v>
          </cell>
          <cell r="AH44">
            <v>0</v>
          </cell>
          <cell r="AI44">
            <v>18982315.789349452</v>
          </cell>
          <cell r="AJ44">
            <v>1315.0886052903238</v>
          </cell>
          <cell r="AK44">
            <v>19.662148716750004</v>
          </cell>
          <cell r="AL44">
            <v>60683689.592768885</v>
          </cell>
          <cell r="AM44">
            <v>788185.08909719018</v>
          </cell>
          <cell r="AN44">
            <v>0</v>
          </cell>
          <cell r="AO44">
            <v>2867673.3324002884</v>
          </cell>
          <cell r="AP44">
            <v>64339548.014266357</v>
          </cell>
          <cell r="AQ44">
            <v>-352022599.00306791</v>
          </cell>
        </row>
        <row r="45">
          <cell r="B45">
            <v>1628.4111662159598</v>
          </cell>
          <cell r="C45">
            <v>8904819.8606445752</v>
          </cell>
          <cell r="D45">
            <v>10264828.712088469</v>
          </cell>
          <cell r="E45">
            <v>0</v>
          </cell>
          <cell r="F45">
            <v>0</v>
          </cell>
          <cell r="G45">
            <v>0</v>
          </cell>
          <cell r="H45">
            <v>19169648.572733045</v>
          </cell>
          <cell r="I45">
            <v>1297.0610719816509</v>
          </cell>
          <cell r="J45">
            <v>18.40291824054</v>
          </cell>
          <cell r="K45">
            <v>59218697.558003932</v>
          </cell>
          <cell r="L45">
            <v>775395.68226764398</v>
          </cell>
          <cell r="M45">
            <v>0</v>
          </cell>
          <cell r="N45">
            <v>2832673.6244945391</v>
          </cell>
          <cell r="O45">
            <v>62826766.864766113</v>
          </cell>
          <cell r="P45">
            <v>-441057882.41853929</v>
          </cell>
          <cell r="AC45">
            <v>1628.4111662159598</v>
          </cell>
          <cell r="AD45">
            <v>8904819.8606445752</v>
          </cell>
          <cell r="AE45">
            <v>10264828.712088469</v>
          </cell>
          <cell r="AF45">
            <v>0</v>
          </cell>
          <cell r="AG45">
            <v>0</v>
          </cell>
          <cell r="AH45">
            <v>0</v>
          </cell>
          <cell r="AI45">
            <v>19169648.572733045</v>
          </cell>
          <cell r="AJ45">
            <v>1297.0610719816509</v>
          </cell>
          <cell r="AK45">
            <v>18.40291824054</v>
          </cell>
          <cell r="AL45">
            <v>59218697.558003932</v>
          </cell>
          <cell r="AM45">
            <v>775395.68226764398</v>
          </cell>
          <cell r="AN45">
            <v>0</v>
          </cell>
          <cell r="AO45">
            <v>2832673.6244945391</v>
          </cell>
          <cell r="AP45">
            <v>62826766.864766113</v>
          </cell>
          <cell r="AQ45">
            <v>-395679717.29510099</v>
          </cell>
        </row>
        <row r="46">
          <cell r="B46">
            <v>1628.4168533663601</v>
          </cell>
          <cell r="C46">
            <v>9001238.510959696</v>
          </cell>
          <cell r="D46">
            <v>10375973.119906265</v>
          </cell>
          <cell r="E46">
            <v>0</v>
          </cell>
          <cell r="F46">
            <v>0</v>
          </cell>
          <cell r="G46">
            <v>0</v>
          </cell>
          <cell r="H46">
            <v>19377211.630865961</v>
          </cell>
          <cell r="I46">
            <v>1253.8902153476809</v>
          </cell>
          <cell r="J46">
            <v>18.04495913453</v>
          </cell>
          <cell r="K46">
            <v>56970095.185087033</v>
          </cell>
          <cell r="L46">
            <v>776312.16176111274</v>
          </cell>
          <cell r="M46">
            <v>0</v>
          </cell>
          <cell r="N46">
            <v>2818940.0212862631</v>
          </cell>
          <cell r="O46">
            <v>60565347.368134409</v>
          </cell>
          <cell r="P46">
            <v>-482246018.15580773</v>
          </cell>
          <cell r="AC46">
            <v>1628.4168533663601</v>
          </cell>
          <cell r="AD46">
            <v>9001238.510959696</v>
          </cell>
          <cell r="AE46">
            <v>10375973.119906265</v>
          </cell>
          <cell r="AF46">
            <v>0</v>
          </cell>
          <cell r="AG46">
            <v>0</v>
          </cell>
          <cell r="AH46">
            <v>0</v>
          </cell>
          <cell r="AI46">
            <v>19377211.630865961</v>
          </cell>
          <cell r="AJ46">
            <v>1253.8902153476809</v>
          </cell>
          <cell r="AK46">
            <v>18.04495913453</v>
          </cell>
          <cell r="AL46">
            <v>56970095.185087033</v>
          </cell>
          <cell r="AM46">
            <v>776312.16176111274</v>
          </cell>
          <cell r="AN46">
            <v>0</v>
          </cell>
          <cell r="AO46">
            <v>2818940.0212862631</v>
          </cell>
          <cell r="AP46">
            <v>60565347.368134409</v>
          </cell>
          <cell r="AQ46">
            <v>-436867853.03236938</v>
          </cell>
        </row>
        <row r="47">
          <cell r="B47">
            <v>1628.4799489140098</v>
          </cell>
          <cell r="C47">
            <v>9107773.105622638</v>
          </cell>
          <cell r="D47">
            <v>10498778.452663183</v>
          </cell>
          <cell r="E47">
            <v>0</v>
          </cell>
          <cell r="F47">
            <v>0</v>
          </cell>
          <cell r="G47">
            <v>0</v>
          </cell>
          <cell r="H47">
            <v>19606551.558285821</v>
          </cell>
          <cell r="I47">
            <v>1221.3513608425319</v>
          </cell>
          <cell r="J47">
            <v>16.48264928311</v>
          </cell>
          <cell r="K47">
            <v>55320532.362614378</v>
          </cell>
          <cell r="L47">
            <v>759135.66034289123</v>
          </cell>
          <cell r="M47">
            <v>0</v>
          </cell>
          <cell r="N47">
            <v>2791516.9671114529</v>
          </cell>
          <cell r="O47">
            <v>58871184.990068726</v>
          </cell>
          <cell r="P47">
            <v>-521510651.58759063</v>
          </cell>
          <cell r="AC47">
            <v>1628.4799489140098</v>
          </cell>
          <cell r="AD47">
            <v>9107773.105622638</v>
          </cell>
          <cell r="AE47">
            <v>10498778.452663183</v>
          </cell>
          <cell r="AF47">
            <v>0</v>
          </cell>
          <cell r="AG47">
            <v>0</v>
          </cell>
          <cell r="AH47">
            <v>0</v>
          </cell>
          <cell r="AI47">
            <v>19606551.558285821</v>
          </cell>
          <cell r="AJ47">
            <v>1221.3513608425319</v>
          </cell>
          <cell r="AK47">
            <v>16.48264928311</v>
          </cell>
          <cell r="AL47">
            <v>55320532.362614378</v>
          </cell>
          <cell r="AM47">
            <v>759135.66034289123</v>
          </cell>
          <cell r="AN47">
            <v>0</v>
          </cell>
          <cell r="AO47">
            <v>2791516.9671114529</v>
          </cell>
          <cell r="AP47">
            <v>58871184.990068726</v>
          </cell>
          <cell r="AQ47">
            <v>-476132486.46415228</v>
          </cell>
        </row>
        <row r="48">
          <cell r="B48">
            <v>1628.4938807496203</v>
          </cell>
          <cell r="C48">
            <v>9169393.9723579641</v>
          </cell>
          <cell r="D48">
            <v>10569810.506318087</v>
          </cell>
          <cell r="E48">
            <v>0</v>
          </cell>
          <cell r="F48">
            <v>0</v>
          </cell>
          <cell r="G48">
            <v>0</v>
          </cell>
          <cell r="H48">
            <v>19739204.478676051</v>
          </cell>
          <cell r="I48">
            <v>1179.8304450717108</v>
          </cell>
          <cell r="J48">
            <v>16.108913828559999</v>
          </cell>
          <cell r="K48">
            <v>52772886.194959782</v>
          </cell>
          <cell r="L48">
            <v>763621.56915304868</v>
          </cell>
          <cell r="M48">
            <v>0</v>
          </cell>
          <cell r="N48">
            <v>2777552.1069359891</v>
          </cell>
          <cell r="O48">
            <v>56314059.871048823</v>
          </cell>
          <cell r="P48">
            <v>-558085506.97996342</v>
          </cell>
          <cell r="AC48">
            <v>1628.4938807496203</v>
          </cell>
          <cell r="AD48">
            <v>9169393.9723579641</v>
          </cell>
          <cell r="AE48">
            <v>10569810.506318087</v>
          </cell>
          <cell r="AF48">
            <v>0</v>
          </cell>
          <cell r="AG48">
            <v>0</v>
          </cell>
          <cell r="AH48">
            <v>0</v>
          </cell>
          <cell r="AI48">
            <v>19739204.478676051</v>
          </cell>
          <cell r="AJ48">
            <v>1179.8304450717108</v>
          </cell>
          <cell r="AK48">
            <v>16.108913828559999</v>
          </cell>
          <cell r="AL48">
            <v>52772886.194959782</v>
          </cell>
          <cell r="AM48">
            <v>763621.56915304868</v>
          </cell>
          <cell r="AN48">
            <v>0</v>
          </cell>
          <cell r="AO48">
            <v>2777552.1069359891</v>
          </cell>
          <cell r="AP48">
            <v>56314059.871048823</v>
          </cell>
          <cell r="AQ48">
            <v>-512707341.85652506</v>
          </cell>
        </row>
        <row r="49">
          <cell r="B49">
            <v>1627.5217727561103</v>
          </cell>
          <cell r="C49">
            <v>9234665.7190432698</v>
          </cell>
          <cell r="D49">
            <v>10645051.028860785</v>
          </cell>
          <cell r="E49">
            <v>0</v>
          </cell>
          <cell r="F49">
            <v>0</v>
          </cell>
          <cell r="G49">
            <v>0</v>
          </cell>
          <cell r="H49">
            <v>19879716.747904055</v>
          </cell>
          <cell r="I49">
            <v>1125.6455648099277</v>
          </cell>
          <cell r="J49">
            <v>15.179533828020002</v>
          </cell>
          <cell r="K49">
            <v>49457036.458492033</v>
          </cell>
          <cell r="L49">
            <v>745545.68896921654</v>
          </cell>
          <cell r="M49">
            <v>0</v>
          </cell>
          <cell r="N49">
            <v>2737892.6957109775</v>
          </cell>
          <cell r="O49">
            <v>52940474.84317223</v>
          </cell>
          <cell r="P49">
            <v>-591146265.07523155</v>
          </cell>
          <cell r="AC49">
            <v>1627.5217727561103</v>
          </cell>
          <cell r="AD49">
            <v>9234665.7190432698</v>
          </cell>
          <cell r="AE49">
            <v>10645051.028860785</v>
          </cell>
          <cell r="AF49">
            <v>0</v>
          </cell>
          <cell r="AG49">
            <v>0</v>
          </cell>
          <cell r="AH49">
            <v>0</v>
          </cell>
          <cell r="AI49">
            <v>19879716.747904055</v>
          </cell>
          <cell r="AJ49">
            <v>1125.6455648099277</v>
          </cell>
          <cell r="AK49">
            <v>15.179533828020002</v>
          </cell>
          <cell r="AL49">
            <v>49457036.458492033</v>
          </cell>
          <cell r="AM49">
            <v>745545.68896921654</v>
          </cell>
          <cell r="AN49">
            <v>0</v>
          </cell>
          <cell r="AO49">
            <v>2737892.6957109775</v>
          </cell>
          <cell r="AP49">
            <v>52940474.84317223</v>
          </cell>
          <cell r="AQ49">
            <v>-545768099.95179319</v>
          </cell>
        </row>
        <row r="50">
          <cell r="B50">
            <v>1628.4976509831799</v>
          </cell>
          <cell r="C50">
            <v>9296258.9335405249</v>
          </cell>
          <cell r="D50">
            <v>10716051.207026711</v>
          </cell>
          <cell r="E50">
            <v>0</v>
          </cell>
          <cell r="F50">
            <v>0</v>
          </cell>
          <cell r="G50">
            <v>0</v>
          </cell>
          <cell r="H50">
            <v>20012310.140567236</v>
          </cell>
          <cell r="I50">
            <v>1056.5617677721061</v>
          </cell>
          <cell r="J50">
            <v>14.36357286981</v>
          </cell>
          <cell r="K50">
            <v>45955096.786797777</v>
          </cell>
          <cell r="L50">
            <v>729331.14634663309</v>
          </cell>
          <cell r="M50">
            <v>0</v>
          </cell>
          <cell r="N50">
            <v>2683081.7736843647</v>
          </cell>
          <cell r="O50">
            <v>49367509.70682878</v>
          </cell>
          <cell r="P50">
            <v>-620501464.6414932</v>
          </cell>
          <cell r="AC50">
            <v>1628.4976509831799</v>
          </cell>
          <cell r="AD50">
            <v>9296258.9335405249</v>
          </cell>
          <cell r="AE50">
            <v>10716051.207026711</v>
          </cell>
          <cell r="AF50">
            <v>0</v>
          </cell>
          <cell r="AG50">
            <v>0</v>
          </cell>
          <cell r="AH50">
            <v>0</v>
          </cell>
          <cell r="AI50">
            <v>20012310.140567236</v>
          </cell>
          <cell r="AJ50">
            <v>1056.5617677721061</v>
          </cell>
          <cell r="AK50">
            <v>14.36357286981</v>
          </cell>
          <cell r="AL50">
            <v>45955096.786797777</v>
          </cell>
          <cell r="AM50">
            <v>729331.14634663309</v>
          </cell>
          <cell r="AN50">
            <v>0</v>
          </cell>
          <cell r="AO50">
            <v>2683081.7736843647</v>
          </cell>
          <cell r="AP50">
            <v>49367509.70682878</v>
          </cell>
          <cell r="AQ50">
            <v>-575123299.51805472</v>
          </cell>
        </row>
        <row r="51">
          <cell r="B51">
            <v>1627.5167041910099</v>
          </cell>
          <cell r="C51">
            <v>9316986.146576006</v>
          </cell>
          <cell r="D51">
            <v>10739944.030780338</v>
          </cell>
          <cell r="E51">
            <v>0</v>
          </cell>
          <cell r="F51">
            <v>0</v>
          </cell>
          <cell r="G51">
            <v>0</v>
          </cell>
          <cell r="H51">
            <v>20056930.177356344</v>
          </cell>
          <cell r="I51">
            <v>1037.9450488332527</v>
          </cell>
          <cell r="J51">
            <v>13.96539393742</v>
          </cell>
          <cell r="K51">
            <v>44933450.527661838</v>
          </cell>
          <cell r="L51">
            <v>734715.39296330709</v>
          </cell>
          <cell r="M51">
            <v>0</v>
          </cell>
          <cell r="N51">
            <v>2623917.4556702562</v>
          </cell>
          <cell r="O51">
            <v>48292083.376295403</v>
          </cell>
          <cell r="P51">
            <v>-648736617.84043229</v>
          </cell>
          <cell r="AC51">
            <v>1627.5167041910099</v>
          </cell>
          <cell r="AD51">
            <v>9316986.146576006</v>
          </cell>
          <cell r="AE51">
            <v>10739944.030780338</v>
          </cell>
          <cell r="AF51">
            <v>0</v>
          </cell>
          <cell r="AG51">
            <v>0</v>
          </cell>
          <cell r="AH51">
            <v>0</v>
          </cell>
          <cell r="AI51">
            <v>20056930.177356344</v>
          </cell>
          <cell r="AJ51">
            <v>1037.9450488332527</v>
          </cell>
          <cell r="AK51">
            <v>13.96539393742</v>
          </cell>
          <cell r="AL51">
            <v>44933450.527661838</v>
          </cell>
          <cell r="AM51">
            <v>734715.39296330709</v>
          </cell>
          <cell r="AN51">
            <v>0</v>
          </cell>
          <cell r="AO51">
            <v>2623917.4556702562</v>
          </cell>
          <cell r="AP51">
            <v>48292083.376295403</v>
          </cell>
          <cell r="AQ51">
            <v>-603358452.71699381</v>
          </cell>
        </row>
        <row r="52">
          <cell r="B52">
            <v>1627.53098002724</v>
          </cell>
          <cell r="C52">
            <v>9392550.9103128538</v>
          </cell>
          <cell r="D52">
            <v>10827049.594796997</v>
          </cell>
          <cell r="E52">
            <v>0</v>
          </cell>
          <cell r="F52">
            <v>0</v>
          </cell>
          <cell r="G52">
            <v>0</v>
          </cell>
          <cell r="H52">
            <v>20219600.50510985</v>
          </cell>
          <cell r="I52">
            <v>1010.4523743197722</v>
          </cell>
          <cell r="J52">
            <v>12.54662057482</v>
          </cell>
          <cell r="K52">
            <v>42878215.544650719</v>
          </cell>
          <cell r="L52">
            <v>725707.10492852924</v>
          </cell>
          <cell r="M52">
            <v>0</v>
          </cell>
          <cell r="N52">
            <v>2607360.7996081403</v>
          </cell>
          <cell r="O52">
            <v>46211283.449187391</v>
          </cell>
          <cell r="P52">
            <v>-674728300.78450978</v>
          </cell>
          <cell r="AC52">
            <v>1627.53098002724</v>
          </cell>
          <cell r="AD52">
            <v>9392550.9103128538</v>
          </cell>
          <cell r="AE52">
            <v>10827049.594796997</v>
          </cell>
          <cell r="AF52">
            <v>0</v>
          </cell>
          <cell r="AG52">
            <v>0</v>
          </cell>
          <cell r="AH52">
            <v>0</v>
          </cell>
          <cell r="AI52">
            <v>20219600.50510985</v>
          </cell>
          <cell r="AJ52">
            <v>1010.4523743197722</v>
          </cell>
          <cell r="AK52">
            <v>12.54662057482</v>
          </cell>
          <cell r="AL52">
            <v>42878215.544650719</v>
          </cell>
          <cell r="AM52">
            <v>725707.10492852924</v>
          </cell>
          <cell r="AN52">
            <v>0</v>
          </cell>
          <cell r="AO52">
            <v>2607360.7996081403</v>
          </cell>
          <cell r="AP52">
            <v>46211283.449187391</v>
          </cell>
          <cell r="AQ52">
            <v>-629350135.6610713</v>
          </cell>
        </row>
        <row r="53">
          <cell r="B53">
            <v>1627.63284700443</v>
          </cell>
          <cell r="C53">
            <v>9434468.1981175691</v>
          </cell>
          <cell r="D53">
            <v>10875368.795648251</v>
          </cell>
          <cell r="E53">
            <v>0</v>
          </cell>
          <cell r="F53">
            <v>0</v>
          </cell>
          <cell r="G53">
            <v>0</v>
          </cell>
          <cell r="H53">
            <v>20309836.99376582</v>
          </cell>
          <cell r="I53">
            <v>1023.9447124672613</v>
          </cell>
          <cell r="J53">
            <v>11.360986569569999</v>
          </cell>
          <cell r="K53">
            <v>43372100.699624307</v>
          </cell>
          <cell r="L53">
            <v>724600.20512257866</v>
          </cell>
          <cell r="M53">
            <v>0</v>
          </cell>
          <cell r="N53">
            <v>2579814.9821393765</v>
          </cell>
          <cell r="O53">
            <v>46676515.886886261</v>
          </cell>
          <cell r="P53">
            <v>-701094979.67763019</v>
          </cell>
          <cell r="AC53">
            <v>1627.63284700443</v>
          </cell>
          <cell r="AD53">
            <v>9434468.1981175691</v>
          </cell>
          <cell r="AE53">
            <v>10875368.795648251</v>
          </cell>
          <cell r="AF53">
            <v>0</v>
          </cell>
          <cell r="AG53">
            <v>0</v>
          </cell>
          <cell r="AH53">
            <v>0</v>
          </cell>
          <cell r="AI53">
            <v>20309836.99376582</v>
          </cell>
          <cell r="AJ53">
            <v>1023.9447124672613</v>
          </cell>
          <cell r="AK53">
            <v>11.360986569569999</v>
          </cell>
          <cell r="AL53">
            <v>43372100.699624307</v>
          </cell>
          <cell r="AM53">
            <v>724600.20512257866</v>
          </cell>
          <cell r="AN53">
            <v>0</v>
          </cell>
          <cell r="AO53">
            <v>2579814.9821393765</v>
          </cell>
          <cell r="AP53">
            <v>46676515.886886261</v>
          </cell>
          <cell r="AQ53">
            <v>-655716814.55419171</v>
          </cell>
        </row>
        <row r="54">
          <cell r="B54">
            <v>1627.64997110594</v>
          </cell>
          <cell r="C54">
            <v>9526345.398185974</v>
          </cell>
          <cell r="D54">
            <v>10981278.149908921</v>
          </cell>
          <cell r="E54">
            <v>0</v>
          </cell>
          <cell r="F54">
            <v>0</v>
          </cell>
          <cell r="G54">
            <v>0</v>
          </cell>
          <cell r="H54">
            <v>20507623.548094895</v>
          </cell>
          <cell r="I54">
            <v>996.4869643605798</v>
          </cell>
          <cell r="J54">
            <v>9.08634181621</v>
          </cell>
          <cell r="K54">
            <v>41832071.738335624</v>
          </cell>
          <cell r="L54">
            <v>711647.60459685174</v>
          </cell>
          <cell r="M54">
            <v>0</v>
          </cell>
          <cell r="N54">
            <v>2597291.8722981326</v>
          </cell>
          <cell r="O54">
            <v>45141011.215230614</v>
          </cell>
          <cell r="P54">
            <v>-725728367.3447659</v>
          </cell>
          <cell r="AC54">
            <v>1627.64997110594</v>
          </cell>
          <cell r="AD54">
            <v>9526345.398185974</v>
          </cell>
          <cell r="AE54">
            <v>10981278.149908921</v>
          </cell>
          <cell r="AF54">
            <v>0</v>
          </cell>
          <cell r="AG54">
            <v>0</v>
          </cell>
          <cell r="AH54">
            <v>0</v>
          </cell>
          <cell r="AI54">
            <v>20507623.548094895</v>
          </cell>
          <cell r="AJ54">
            <v>996.4869643605798</v>
          </cell>
          <cell r="AK54">
            <v>9.08634181621</v>
          </cell>
          <cell r="AL54">
            <v>41832071.738335624</v>
          </cell>
          <cell r="AM54">
            <v>711647.60459685174</v>
          </cell>
          <cell r="AN54">
            <v>0</v>
          </cell>
          <cell r="AO54">
            <v>2597291.8722981326</v>
          </cell>
          <cell r="AP54">
            <v>45141011.215230614</v>
          </cell>
          <cell r="AQ54">
            <v>-680350202.22132742</v>
          </cell>
        </row>
        <row r="55">
          <cell r="B55">
            <v>1627.75937993865</v>
          </cell>
          <cell r="C55">
            <v>9501500.9485524483</v>
          </cell>
          <cell r="D55">
            <v>10952639.275240457</v>
          </cell>
          <cell r="E55">
            <v>0</v>
          </cell>
          <cell r="F55">
            <v>0</v>
          </cell>
          <cell r="G55">
            <v>0</v>
          </cell>
          <cell r="H55">
            <v>20454140.223792903</v>
          </cell>
          <cell r="I55">
            <v>1021.6076306569998</v>
          </cell>
          <cell r="J55">
            <v>8.8262304341900002</v>
          </cell>
          <cell r="K55">
            <v>43690648.770980954</v>
          </cell>
          <cell r="L55">
            <v>717502.42467601539</v>
          </cell>
          <cell r="M55">
            <v>0</v>
          </cell>
          <cell r="N55">
            <v>2582937.1865288266</v>
          </cell>
          <cell r="O55">
            <v>46991088.382185794</v>
          </cell>
          <cell r="P55">
            <v>-752265315.50315881</v>
          </cell>
          <cell r="AC55">
            <v>1627.75937993865</v>
          </cell>
          <cell r="AD55">
            <v>9501500.9485524483</v>
          </cell>
          <cell r="AE55">
            <v>10952639.275240457</v>
          </cell>
          <cell r="AF55">
            <v>0</v>
          </cell>
          <cell r="AG55">
            <v>0</v>
          </cell>
          <cell r="AH55">
            <v>0</v>
          </cell>
          <cell r="AI55">
            <v>20454140.223792903</v>
          </cell>
          <cell r="AJ55">
            <v>1021.6076306569998</v>
          </cell>
          <cell r="AK55">
            <v>8.8262304341900002</v>
          </cell>
          <cell r="AL55">
            <v>43690648.770980954</v>
          </cell>
          <cell r="AM55">
            <v>717502.42467601539</v>
          </cell>
          <cell r="AN55">
            <v>0</v>
          </cell>
          <cell r="AO55">
            <v>2582937.1865288266</v>
          </cell>
          <cell r="AP55">
            <v>46991088.382185794</v>
          </cell>
          <cell r="AQ55">
            <v>-706887150.37972033</v>
          </cell>
        </row>
        <row r="56">
          <cell r="B56">
            <v>1627.7607846502499</v>
          </cell>
          <cell r="C56">
            <v>9571509.0617424361</v>
          </cell>
          <cell r="D56">
            <v>11033339.536626732</v>
          </cell>
          <cell r="E56">
            <v>0</v>
          </cell>
          <cell r="F56">
            <v>0</v>
          </cell>
          <cell r="G56">
            <v>0</v>
          </cell>
          <cell r="H56">
            <v>20604848.598369166</v>
          </cell>
          <cell r="I56">
            <v>999.91261339030996</v>
          </cell>
          <cell r="J56">
            <v>8.4905094740900005</v>
          </cell>
          <cell r="K56">
            <v>43142475.958124384</v>
          </cell>
          <cell r="L56">
            <v>713737.87328568497</v>
          </cell>
          <cell r="M56">
            <v>0</v>
          </cell>
          <cell r="N56">
            <v>2615708.6509226756</v>
          </cell>
          <cell r="O56">
            <v>46471922.482332751</v>
          </cell>
          <cell r="P56">
            <v>-778132389.38712239</v>
          </cell>
          <cell r="AC56">
            <v>1627.7607846502499</v>
          </cell>
          <cell r="AD56">
            <v>9571509.0617424361</v>
          </cell>
          <cell r="AE56">
            <v>11033339.536626732</v>
          </cell>
          <cell r="AF56">
            <v>0</v>
          </cell>
          <cell r="AG56">
            <v>0</v>
          </cell>
          <cell r="AH56">
            <v>0</v>
          </cell>
          <cell r="AI56">
            <v>20604848.598369166</v>
          </cell>
          <cell r="AJ56">
            <v>999.91261339030996</v>
          </cell>
          <cell r="AK56">
            <v>8.4905094740900005</v>
          </cell>
          <cell r="AL56">
            <v>43142475.958124384</v>
          </cell>
          <cell r="AM56">
            <v>713737.87328568497</v>
          </cell>
          <cell r="AN56">
            <v>0</v>
          </cell>
          <cell r="AO56">
            <v>2615708.6509226756</v>
          </cell>
          <cell r="AP56">
            <v>46471922.482332751</v>
          </cell>
          <cell r="AQ56">
            <v>-732754224.26368392</v>
          </cell>
        </row>
        <row r="57">
          <cell r="B57">
            <v>1627.8580345073501</v>
          </cell>
          <cell r="C57">
            <v>9554188.694753658</v>
          </cell>
          <cell r="D57">
            <v>11013373.877225121</v>
          </cell>
          <cell r="E57">
            <v>0</v>
          </cell>
          <cell r="F57">
            <v>0</v>
          </cell>
          <cell r="G57">
            <v>0</v>
          </cell>
          <cell r="H57">
            <v>20567562.571978778</v>
          </cell>
          <cell r="I57">
            <v>1033.69213406475</v>
          </cell>
          <cell r="J57">
            <v>8.6060140309800008</v>
          </cell>
          <cell r="K57">
            <v>45442717.216817975</v>
          </cell>
          <cell r="L57">
            <v>732887.32370122452</v>
          </cell>
          <cell r="M57">
            <v>0</v>
          </cell>
          <cell r="N57">
            <v>2617398.651490462</v>
          </cell>
          <cell r="O57">
            <v>48793003.192009665</v>
          </cell>
          <cell r="P57">
            <v>-806357830.00715327</v>
          </cell>
          <cell r="AC57">
            <v>1627.8580345073501</v>
          </cell>
          <cell r="AD57">
            <v>9554188.694753658</v>
          </cell>
          <cell r="AE57">
            <v>11013373.877225121</v>
          </cell>
          <cell r="AF57">
            <v>0</v>
          </cell>
          <cell r="AG57">
            <v>0</v>
          </cell>
          <cell r="AH57">
            <v>0</v>
          </cell>
          <cell r="AI57">
            <v>20567562.571978778</v>
          </cell>
          <cell r="AJ57">
            <v>1033.69213406475</v>
          </cell>
          <cell r="AK57">
            <v>8.6060140309800008</v>
          </cell>
          <cell r="AL57">
            <v>45442717.216817975</v>
          </cell>
          <cell r="AM57">
            <v>732887.32370122452</v>
          </cell>
          <cell r="AN57">
            <v>0</v>
          </cell>
          <cell r="AO57">
            <v>2617398.651490462</v>
          </cell>
          <cell r="AP57">
            <v>48793003.192009665</v>
          </cell>
          <cell r="AQ57">
            <v>-760979664.8837148</v>
          </cell>
        </row>
        <row r="58">
          <cell r="B58">
            <v>1627.8479958975799</v>
          </cell>
          <cell r="C58">
            <v>9621428.9514460862</v>
          </cell>
          <cell r="D58">
            <v>11090883.554939665</v>
          </cell>
          <cell r="E58">
            <v>0</v>
          </cell>
          <cell r="F58">
            <v>0</v>
          </cell>
          <cell r="G58">
            <v>0</v>
          </cell>
          <cell r="H58">
            <v>20712312.506385751</v>
          </cell>
          <cell r="I58">
            <v>1023.5893362454298</v>
          </cell>
          <cell r="J58">
            <v>8.6693761258799995</v>
          </cell>
          <cell r="K58">
            <v>45481131.140408069</v>
          </cell>
          <cell r="L58">
            <v>696741.84702829481</v>
          </cell>
          <cell r="M58">
            <v>0</v>
          </cell>
          <cell r="N58">
            <v>2660637.3080383213</v>
          </cell>
          <cell r="O58">
            <v>48838510.295474686</v>
          </cell>
          <cell r="P58">
            <v>-834484027.79624212</v>
          </cell>
          <cell r="AC58">
            <v>1627.8479958975799</v>
          </cell>
          <cell r="AD58">
            <v>9621428.9514460862</v>
          </cell>
          <cell r="AE58">
            <v>11090883.554939665</v>
          </cell>
          <cell r="AF58">
            <v>0</v>
          </cell>
          <cell r="AG58">
            <v>0</v>
          </cell>
          <cell r="AH58">
            <v>0</v>
          </cell>
          <cell r="AI58">
            <v>20712312.506385751</v>
          </cell>
          <cell r="AJ58">
            <v>1023.5893362454298</v>
          </cell>
          <cell r="AK58">
            <v>8.6693761258799995</v>
          </cell>
          <cell r="AL58">
            <v>45481131.140408069</v>
          </cell>
          <cell r="AM58">
            <v>696741.84702829481</v>
          </cell>
          <cell r="AN58">
            <v>0</v>
          </cell>
          <cell r="AO58">
            <v>2660637.3080383213</v>
          </cell>
          <cell r="AP58">
            <v>48838510.295474686</v>
          </cell>
          <cell r="AQ58">
            <v>-789105862.67280364</v>
          </cell>
        </row>
        <row r="59">
          <cell r="B59">
            <v>1627.91436967101</v>
          </cell>
          <cell r="C59">
            <v>9696510.481058035</v>
          </cell>
          <cell r="D59">
            <v>11177432.081801441</v>
          </cell>
          <cell r="E59">
            <v>0</v>
          </cell>
          <cell r="F59">
            <v>0</v>
          </cell>
          <cell r="G59">
            <v>0</v>
          </cell>
          <cell r="H59">
            <v>20873942.562859476</v>
          </cell>
          <cell r="I59">
            <v>1055.1595084926805</v>
          </cell>
          <cell r="J59">
            <v>8.906454151030001</v>
          </cell>
          <cell r="K59">
            <v>47178957.914910547</v>
          </cell>
          <cell r="L59">
            <v>692034.6678339811</v>
          </cell>
          <cell r="M59">
            <v>0</v>
          </cell>
          <cell r="N59">
            <v>2672908.17819347</v>
          </cell>
          <cell r="O59">
            <v>50543900.760938004</v>
          </cell>
          <cell r="P59">
            <v>-864153985.99432075</v>
          </cell>
          <cell r="AC59">
            <v>1627.91436967101</v>
          </cell>
          <cell r="AD59">
            <v>9696510.481058035</v>
          </cell>
          <cell r="AE59">
            <v>11177432.081801441</v>
          </cell>
          <cell r="AF59">
            <v>0</v>
          </cell>
          <cell r="AG59">
            <v>0</v>
          </cell>
          <cell r="AH59">
            <v>0</v>
          </cell>
          <cell r="AI59">
            <v>20873942.562859476</v>
          </cell>
          <cell r="AJ59">
            <v>1055.1595084926805</v>
          </cell>
          <cell r="AK59">
            <v>8.906454151030001</v>
          </cell>
          <cell r="AL59">
            <v>47178957.914910547</v>
          </cell>
          <cell r="AM59">
            <v>692034.6678339811</v>
          </cell>
          <cell r="AN59">
            <v>0</v>
          </cell>
          <cell r="AO59">
            <v>2672908.17819347</v>
          </cell>
          <cell r="AP59">
            <v>50543900.760938004</v>
          </cell>
          <cell r="AQ59">
            <v>-818775820.87088215</v>
          </cell>
        </row>
        <row r="60">
          <cell r="B60">
            <v>1627.9306688099</v>
          </cell>
          <cell r="C60">
            <v>9774467.0758504644</v>
          </cell>
          <cell r="D60">
            <v>11267294.774707623</v>
          </cell>
          <cell r="E60">
            <v>0</v>
          </cell>
          <cell r="F60">
            <v>0</v>
          </cell>
          <cell r="G60">
            <v>0</v>
          </cell>
          <cell r="H60">
            <v>21041761.850558087</v>
          </cell>
          <cell r="I60">
            <v>1061.7031313053396</v>
          </cell>
          <cell r="J60">
            <v>9.3004770008599991</v>
          </cell>
          <cell r="K60">
            <v>47881205.824616417</v>
          </cell>
          <cell r="L60">
            <v>738596.51119939471</v>
          </cell>
          <cell r="M60">
            <v>0</v>
          </cell>
          <cell r="N60">
            <v>2720421.7573018065</v>
          </cell>
          <cell r="O60">
            <v>51340224.093117617</v>
          </cell>
          <cell r="P60">
            <v>-894452448.2368803</v>
          </cell>
          <cell r="AC60">
            <v>1627.9306688099</v>
          </cell>
          <cell r="AD60">
            <v>9774467.0758504644</v>
          </cell>
          <cell r="AE60">
            <v>11267294.774707623</v>
          </cell>
          <cell r="AF60">
            <v>0</v>
          </cell>
          <cell r="AG60">
            <v>0</v>
          </cell>
          <cell r="AH60">
            <v>0</v>
          </cell>
          <cell r="AI60">
            <v>21041761.850558087</v>
          </cell>
          <cell r="AJ60">
            <v>1061.7031313053396</v>
          </cell>
          <cell r="AK60">
            <v>9.3004770008599991</v>
          </cell>
          <cell r="AL60">
            <v>47881205.824616417</v>
          </cell>
          <cell r="AM60">
            <v>738596.51119939471</v>
          </cell>
          <cell r="AN60">
            <v>0</v>
          </cell>
          <cell r="AO60">
            <v>2720421.7573018065</v>
          </cell>
          <cell r="AP60">
            <v>51340224.093117617</v>
          </cell>
          <cell r="AQ60">
            <v>-849074283.11344171</v>
          </cell>
        </row>
        <row r="61">
          <cell r="B61">
            <v>1628.0653292943</v>
          </cell>
          <cell r="C61">
            <v>9889659.3508953732</v>
          </cell>
          <cell r="D61">
            <v>11400080.051759392</v>
          </cell>
          <cell r="E61">
            <v>0</v>
          </cell>
          <cell r="F61">
            <v>0</v>
          </cell>
          <cell r="G61">
            <v>0</v>
          </cell>
          <cell r="H61">
            <v>21289739.402654767</v>
          </cell>
          <cell r="I61">
            <v>1113.9682480095898</v>
          </cell>
          <cell r="J61">
            <v>8.9223475281999978</v>
          </cell>
          <cell r="K61">
            <v>50285199.791781142</v>
          </cell>
          <cell r="L61">
            <v>688525.50204701978</v>
          </cell>
          <cell r="M61">
            <v>0</v>
          </cell>
          <cell r="N61">
            <v>2749571.8786891275</v>
          </cell>
          <cell r="O61">
            <v>53723297.172517285</v>
          </cell>
          <cell r="P61">
            <v>-926886006.00674284</v>
          </cell>
          <cell r="AC61">
            <v>1628.0653292943</v>
          </cell>
          <cell r="AD61">
            <v>9889659.3508953732</v>
          </cell>
          <cell r="AE61">
            <v>11400080.051759392</v>
          </cell>
          <cell r="AF61">
            <v>0</v>
          </cell>
          <cell r="AG61">
            <v>0</v>
          </cell>
          <cell r="AH61">
            <v>0</v>
          </cell>
          <cell r="AI61">
            <v>21289739.402654767</v>
          </cell>
          <cell r="AJ61">
            <v>1113.9682480095898</v>
          </cell>
          <cell r="AK61">
            <v>8.9223475281999978</v>
          </cell>
          <cell r="AL61">
            <v>50285199.791781142</v>
          </cell>
          <cell r="AM61">
            <v>688525.50204701978</v>
          </cell>
          <cell r="AN61">
            <v>0</v>
          </cell>
          <cell r="AO61">
            <v>2749571.8786891275</v>
          </cell>
          <cell r="AP61">
            <v>53723297.172517285</v>
          </cell>
          <cell r="AQ61">
            <v>-881507840.88330424</v>
          </cell>
        </row>
        <row r="62">
          <cell r="B62">
            <v>1628.0521917210999</v>
          </cell>
          <cell r="C62">
            <v>9979537.4286802225</v>
          </cell>
          <cell r="D62">
            <v>11503684.963242291</v>
          </cell>
          <cell r="E62">
            <v>0</v>
          </cell>
          <cell r="F62">
            <v>0</v>
          </cell>
          <cell r="G62">
            <v>0</v>
          </cell>
          <cell r="H62">
            <v>21483222.391922511</v>
          </cell>
          <cell r="I62">
            <v>1123.3015667725103</v>
          </cell>
          <cell r="J62">
            <v>9.6127120709699998</v>
          </cell>
          <cell r="K62">
            <v>51213511.576954477</v>
          </cell>
          <cell r="L62">
            <v>747952.99489182187</v>
          </cell>
          <cell r="M62">
            <v>0</v>
          </cell>
          <cell r="N62">
            <v>2817594.3878575405</v>
          </cell>
          <cell r="O62">
            <v>54779058.95970384</v>
          </cell>
          <cell r="P62">
            <v>-960181842.57452416</v>
          </cell>
          <cell r="AC62">
            <v>1628.0521917210999</v>
          </cell>
          <cell r="AD62">
            <v>9979537.4286802225</v>
          </cell>
          <cell r="AE62">
            <v>11503684.963242291</v>
          </cell>
          <cell r="AF62">
            <v>0</v>
          </cell>
          <cell r="AG62">
            <v>0</v>
          </cell>
          <cell r="AH62">
            <v>0</v>
          </cell>
          <cell r="AI62">
            <v>21483222.391922511</v>
          </cell>
          <cell r="AJ62">
            <v>1123.3015667725103</v>
          </cell>
          <cell r="AK62">
            <v>9.6127120709699998</v>
          </cell>
          <cell r="AL62">
            <v>51213511.576954477</v>
          </cell>
          <cell r="AM62">
            <v>747952.99489182187</v>
          </cell>
          <cell r="AN62">
            <v>0</v>
          </cell>
          <cell r="AO62">
            <v>2817594.3878575405</v>
          </cell>
          <cell r="AP62">
            <v>54779058.95970384</v>
          </cell>
          <cell r="AQ62">
            <v>-914803677.45108557</v>
          </cell>
        </row>
        <row r="63">
          <cell r="B63">
            <v>1628.1420727677801</v>
          </cell>
          <cell r="C63">
            <v>10045748.102500025</v>
          </cell>
          <cell r="D63">
            <v>11580007.812700026</v>
          </cell>
          <cell r="E63">
            <v>0</v>
          </cell>
          <cell r="F63">
            <v>0</v>
          </cell>
          <cell r="G63">
            <v>0</v>
          </cell>
          <cell r="H63">
            <v>21625755.915200051</v>
          </cell>
          <cell r="I63">
            <v>1168.3903836986099</v>
          </cell>
          <cell r="J63">
            <v>10.448938390359999</v>
          </cell>
          <cell r="K63">
            <v>53785511.275981434</v>
          </cell>
          <cell r="L63">
            <v>817932.56027973723</v>
          </cell>
          <cell r="M63">
            <v>0</v>
          </cell>
          <cell r="N63">
            <v>2853690.6421060576</v>
          </cell>
          <cell r="O63">
            <v>57457134.478367224</v>
          </cell>
          <cell r="P63">
            <v>-996013221.13769138</v>
          </cell>
          <cell r="AC63">
            <v>1628.1420727677801</v>
          </cell>
          <cell r="AD63">
            <v>10045748.102500025</v>
          </cell>
          <cell r="AE63">
            <v>11580007.812700026</v>
          </cell>
          <cell r="AF63">
            <v>0</v>
          </cell>
          <cell r="AG63">
            <v>0</v>
          </cell>
          <cell r="AH63">
            <v>0</v>
          </cell>
          <cell r="AI63">
            <v>21625755.915200051</v>
          </cell>
          <cell r="AJ63">
            <v>1168.3903836986099</v>
          </cell>
          <cell r="AK63">
            <v>10.448938390359999</v>
          </cell>
          <cell r="AL63">
            <v>53785511.275981434</v>
          </cell>
          <cell r="AM63">
            <v>817932.56027973723</v>
          </cell>
          <cell r="AN63">
            <v>0</v>
          </cell>
          <cell r="AO63">
            <v>2853690.6421060576</v>
          </cell>
          <cell r="AP63">
            <v>57457134.478367224</v>
          </cell>
          <cell r="AQ63">
            <v>-950635056.01425278</v>
          </cell>
        </row>
        <row r="64">
          <cell r="B64">
            <v>1628.1437522225801</v>
          </cell>
          <cell r="C64">
            <v>10169539.949494265</v>
          </cell>
          <cell r="D64">
            <v>11722706.050871568</v>
          </cell>
          <cell r="E64">
            <v>0</v>
          </cell>
          <cell r="F64">
            <v>0</v>
          </cell>
          <cell r="G64">
            <v>0</v>
          </cell>
          <cell r="H64">
            <v>21892246.000365831</v>
          </cell>
          <cell r="I64">
            <v>1181.59658919399</v>
          </cell>
          <cell r="J64">
            <v>11.240394465170001</v>
          </cell>
          <cell r="K64">
            <v>54694662.365563579</v>
          </cell>
          <cell r="L64">
            <v>887296.00724259042</v>
          </cell>
          <cell r="M64">
            <v>0</v>
          </cell>
          <cell r="N64">
            <v>2918568.5317252278</v>
          </cell>
          <cell r="O64">
            <v>58500526.904531397</v>
          </cell>
          <cell r="P64">
            <v>-1032621502.0418569</v>
          </cell>
          <cell r="AC64">
            <v>1628.1437522225801</v>
          </cell>
          <cell r="AD64">
            <v>10169539.949494265</v>
          </cell>
          <cell r="AE64">
            <v>11722706.050871568</v>
          </cell>
          <cell r="AF64">
            <v>0</v>
          </cell>
          <cell r="AG64">
            <v>0</v>
          </cell>
          <cell r="AH64">
            <v>0</v>
          </cell>
          <cell r="AI64">
            <v>21892246.000365831</v>
          </cell>
          <cell r="AJ64">
            <v>1181.59658919399</v>
          </cell>
          <cell r="AK64">
            <v>11.240394465170001</v>
          </cell>
          <cell r="AL64">
            <v>54694662.365563579</v>
          </cell>
          <cell r="AM64">
            <v>887296.00724259042</v>
          </cell>
          <cell r="AN64">
            <v>0</v>
          </cell>
          <cell r="AO64">
            <v>2918568.5317252278</v>
          </cell>
          <cell r="AP64">
            <v>58500526.904531397</v>
          </cell>
          <cell r="AQ64">
            <v>-987243336.91841829</v>
          </cell>
        </row>
        <row r="65">
          <cell r="B65">
            <v>1628.2901483555202</v>
          </cell>
          <cell r="C65">
            <v>10281412.190229302</v>
          </cell>
          <cell r="D65">
            <v>11851664.233827954</v>
          </cell>
          <cell r="E65">
            <v>0</v>
          </cell>
          <cell r="F65">
            <v>0</v>
          </cell>
          <cell r="G65">
            <v>0</v>
          </cell>
          <cell r="H65">
            <v>22133076.424057256</v>
          </cell>
          <cell r="I65">
            <v>1224.93713225684</v>
          </cell>
          <cell r="J65">
            <v>11.77393147593</v>
          </cell>
          <cell r="K65">
            <v>57008888.827655137</v>
          </cell>
          <cell r="L65">
            <v>949964.58227148745</v>
          </cell>
          <cell r="M65">
            <v>0</v>
          </cell>
          <cell r="N65">
            <v>2960646.4310005349</v>
          </cell>
          <cell r="O65">
            <v>60919499.840927161</v>
          </cell>
          <cell r="P65">
            <v>-1071407925.4587268</v>
          </cell>
          <cell r="AC65">
            <v>1628.2901483555202</v>
          </cell>
          <cell r="AD65">
            <v>10281412.190229302</v>
          </cell>
          <cell r="AE65">
            <v>11851664.233827954</v>
          </cell>
          <cell r="AF65">
            <v>0</v>
          </cell>
          <cell r="AG65">
            <v>0</v>
          </cell>
          <cell r="AH65">
            <v>0</v>
          </cell>
          <cell r="AI65">
            <v>22133076.424057256</v>
          </cell>
          <cell r="AJ65">
            <v>1224.93713225684</v>
          </cell>
          <cell r="AK65">
            <v>11.77393147593</v>
          </cell>
          <cell r="AL65">
            <v>57008888.827655137</v>
          </cell>
          <cell r="AM65">
            <v>949964.58227148745</v>
          </cell>
          <cell r="AN65">
            <v>0</v>
          </cell>
          <cell r="AO65">
            <v>2960646.4310005349</v>
          </cell>
          <cell r="AP65">
            <v>60919499.840927161</v>
          </cell>
          <cell r="AQ65">
            <v>-1026029760.3352882</v>
          </cell>
        </row>
        <row r="66">
          <cell r="B66">
            <v>1628.2960869118899</v>
          </cell>
          <cell r="C66">
            <v>10389687.225993251</v>
          </cell>
          <cell r="D66">
            <v>11976475.820508581</v>
          </cell>
          <cell r="E66">
            <v>0</v>
          </cell>
          <cell r="F66">
            <v>0</v>
          </cell>
          <cell r="G66">
            <v>0</v>
          </cell>
          <cell r="H66">
            <v>22366163.04650183</v>
          </cell>
          <cell r="I66">
            <v>1221.4175425258902</v>
          </cell>
          <cell r="J66">
            <v>12.27358880291</v>
          </cell>
          <cell r="K66">
            <v>57454095.565529659</v>
          </cell>
          <cell r="L66">
            <v>1018370.8471832634</v>
          </cell>
          <cell r="M66">
            <v>0</v>
          </cell>
          <cell r="N66">
            <v>3028524.7391493148</v>
          </cell>
          <cell r="O66">
            <v>61500991.151862241</v>
          </cell>
          <cell r="P66">
            <v>-1110542753.5640872</v>
          </cell>
          <cell r="AC66">
            <v>1628.2960869118899</v>
          </cell>
          <cell r="AD66">
            <v>10389687.225993251</v>
          </cell>
          <cell r="AE66">
            <v>11976475.820508581</v>
          </cell>
          <cell r="AF66">
            <v>0</v>
          </cell>
          <cell r="AG66">
            <v>0</v>
          </cell>
          <cell r="AH66">
            <v>0</v>
          </cell>
          <cell r="AI66">
            <v>22366163.04650183</v>
          </cell>
          <cell r="AJ66">
            <v>1221.4175425258902</v>
          </cell>
          <cell r="AK66">
            <v>12.27358880291</v>
          </cell>
          <cell r="AL66">
            <v>57454095.565529659</v>
          </cell>
          <cell r="AM66">
            <v>1018370.8471832634</v>
          </cell>
          <cell r="AN66">
            <v>0</v>
          </cell>
          <cell r="AO66">
            <v>3028524.7391493148</v>
          </cell>
          <cell r="AP66">
            <v>61500991.151862241</v>
          </cell>
          <cell r="AQ66">
            <v>-1065164588.4406486</v>
          </cell>
        </row>
        <row r="67">
          <cell r="B67">
            <v>1628.39416744715</v>
          </cell>
          <cell r="C67">
            <v>10570306.764534185</v>
          </cell>
          <cell r="D67">
            <v>12184680.888572128</v>
          </cell>
          <cell r="E67">
            <v>0</v>
          </cell>
          <cell r="F67">
            <v>0</v>
          </cell>
          <cell r="G67">
            <v>0</v>
          </cell>
          <cell r="H67">
            <v>22754987.653106313</v>
          </cell>
          <cell r="I67">
            <v>1217.6295962102899</v>
          </cell>
          <cell r="J67">
            <v>11.988653846590001</v>
          </cell>
          <cell r="K67">
            <v>57091512.566898644</v>
          </cell>
          <cell r="L67">
            <v>551762.0331550017</v>
          </cell>
          <cell r="M67">
            <v>0</v>
          </cell>
          <cell r="N67">
            <v>3058483.3693439406</v>
          </cell>
          <cell r="O67">
            <v>60701757.96939759</v>
          </cell>
          <cell r="P67">
            <v>-1148489523.8803785</v>
          </cell>
          <cell r="AC67">
            <v>1628.39416744715</v>
          </cell>
          <cell r="AD67">
            <v>10570306.764534185</v>
          </cell>
          <cell r="AE67">
            <v>12184680.888572128</v>
          </cell>
          <cell r="AF67">
            <v>0</v>
          </cell>
          <cell r="AG67">
            <v>0</v>
          </cell>
          <cell r="AH67">
            <v>0</v>
          </cell>
          <cell r="AI67">
            <v>22754987.653106313</v>
          </cell>
          <cell r="AJ67">
            <v>1217.6295962102899</v>
          </cell>
          <cell r="AK67">
            <v>11.988653846590001</v>
          </cell>
          <cell r="AL67">
            <v>57091512.566898644</v>
          </cell>
          <cell r="AM67">
            <v>551762.0331550017</v>
          </cell>
          <cell r="AN67">
            <v>0</v>
          </cell>
          <cell r="AO67">
            <v>3058483.3693439406</v>
          </cell>
          <cell r="AP67">
            <v>60701757.96939759</v>
          </cell>
          <cell r="AQ67">
            <v>-1103111358.7569399</v>
          </cell>
        </row>
        <row r="68">
          <cell r="B68">
            <v>1628.4138030700601</v>
          </cell>
          <cell r="C68">
            <v>10692312.803928586</v>
          </cell>
          <cell r="D68">
            <v>12325320.577619493</v>
          </cell>
          <cell r="E68">
            <v>0</v>
          </cell>
          <cell r="F68">
            <v>0</v>
          </cell>
          <cell r="G68">
            <v>0</v>
          </cell>
          <cell r="H68">
            <v>23017633.381548077</v>
          </cell>
          <cell r="I68">
            <v>1194.7492783887303</v>
          </cell>
          <cell r="J68">
            <v>11.835814011330001</v>
          </cell>
          <cell r="K68">
            <v>56577013.695585214</v>
          </cell>
          <cell r="L68">
            <v>549821.30864930106</v>
          </cell>
          <cell r="M68">
            <v>0</v>
          </cell>
          <cell r="N68">
            <v>3074739.4491891065</v>
          </cell>
          <cell r="O68">
            <v>60201574.453423619</v>
          </cell>
          <cell r="P68">
            <v>-1185673464.9522538</v>
          </cell>
          <cell r="AC68">
            <v>1628.4138030700601</v>
          </cell>
          <cell r="AD68">
            <v>10692312.803928586</v>
          </cell>
          <cell r="AE68">
            <v>12325320.577619493</v>
          </cell>
          <cell r="AF68">
            <v>0</v>
          </cell>
          <cell r="AG68">
            <v>0</v>
          </cell>
          <cell r="AH68">
            <v>0</v>
          </cell>
          <cell r="AI68">
            <v>23017633.381548077</v>
          </cell>
          <cell r="AJ68">
            <v>1194.7492783887303</v>
          </cell>
          <cell r="AK68">
            <v>11.835814011330001</v>
          </cell>
          <cell r="AL68">
            <v>56577013.695585214</v>
          </cell>
          <cell r="AM68">
            <v>549821.30864930106</v>
          </cell>
          <cell r="AN68">
            <v>0</v>
          </cell>
          <cell r="AO68">
            <v>3074739.4491891065</v>
          </cell>
          <cell r="AP68">
            <v>60201574.453423619</v>
          </cell>
          <cell r="AQ68">
            <v>-1140295299.8288155</v>
          </cell>
        </row>
        <row r="69">
          <cell r="B69">
            <v>1628.4609505865701</v>
          </cell>
          <cell r="C69">
            <v>10861750.281960336</v>
          </cell>
          <cell r="D69">
            <v>12520635.779568821</v>
          </cell>
          <cell r="E69">
            <v>0</v>
          </cell>
          <cell r="F69">
            <v>0</v>
          </cell>
          <cell r="G69">
            <v>0</v>
          </cell>
          <cell r="H69">
            <v>23382386.06152916</v>
          </cell>
          <cell r="I69">
            <v>1184.7841635798598</v>
          </cell>
          <cell r="J69">
            <v>11.736591062839999</v>
          </cell>
          <cell r="K69">
            <v>56229571.888988316</v>
          </cell>
          <cell r="L69">
            <v>547001.13479963725</v>
          </cell>
          <cell r="M69">
            <v>0</v>
          </cell>
          <cell r="N69">
            <v>3086593.5735262516</v>
          </cell>
          <cell r="O69">
            <v>59863166.597314201</v>
          </cell>
          <cell r="P69">
            <v>-1222154245.4880388</v>
          </cell>
          <cell r="AC69">
            <v>1628.4609505865701</v>
          </cell>
          <cell r="AD69">
            <v>10861750.281960336</v>
          </cell>
          <cell r="AE69">
            <v>12520635.779568821</v>
          </cell>
          <cell r="AF69">
            <v>0</v>
          </cell>
          <cell r="AG69">
            <v>0</v>
          </cell>
          <cell r="AH69">
            <v>0</v>
          </cell>
          <cell r="AI69">
            <v>23382386.06152916</v>
          </cell>
          <cell r="AJ69">
            <v>1184.7841635798598</v>
          </cell>
          <cell r="AK69">
            <v>11.736591062839999</v>
          </cell>
          <cell r="AL69">
            <v>56229571.888988316</v>
          </cell>
          <cell r="AM69">
            <v>547001.13479963725</v>
          </cell>
          <cell r="AN69">
            <v>0</v>
          </cell>
          <cell r="AO69">
            <v>3086593.5735262516</v>
          </cell>
          <cell r="AP69">
            <v>59863166.597314201</v>
          </cell>
          <cell r="AQ69">
            <v>-1176776080.3646004</v>
          </cell>
        </row>
        <row r="70">
          <cell r="B70">
            <v>1628.47734266987</v>
          </cell>
          <cell r="C70">
            <v>10988474.997117648</v>
          </cell>
          <cell r="D70">
            <v>12666714.814859249</v>
          </cell>
          <cell r="E70">
            <v>0</v>
          </cell>
          <cell r="F70">
            <v>0</v>
          </cell>
          <cell r="G70">
            <v>0</v>
          </cell>
          <cell r="H70">
            <v>23655189.811976895</v>
          </cell>
          <cell r="I70">
            <v>1168.58703927643</v>
          </cell>
          <cell r="J70">
            <v>11.913170238600001</v>
          </cell>
          <cell r="K70">
            <v>55885543.352096193</v>
          </cell>
          <cell r="L70">
            <v>559418.88826142205</v>
          </cell>
          <cell r="M70">
            <v>0</v>
          </cell>
          <cell r="N70">
            <v>3110395.1481049107</v>
          </cell>
          <cell r="O70">
            <v>59555357.388462529</v>
          </cell>
          <cell r="P70">
            <v>-1258054413.0645244</v>
          </cell>
          <cell r="AC70">
            <v>1628.47734266987</v>
          </cell>
          <cell r="AD70">
            <v>10988474.997117648</v>
          </cell>
          <cell r="AE70">
            <v>12666714.814859249</v>
          </cell>
          <cell r="AF70">
            <v>0</v>
          </cell>
          <cell r="AG70">
            <v>0</v>
          </cell>
          <cell r="AH70">
            <v>0</v>
          </cell>
          <cell r="AI70">
            <v>23655189.811976895</v>
          </cell>
          <cell r="AJ70">
            <v>1168.58703927643</v>
          </cell>
          <cell r="AK70">
            <v>11.913170238600001</v>
          </cell>
          <cell r="AL70">
            <v>55885543.352096193</v>
          </cell>
          <cell r="AM70">
            <v>559418.88826142205</v>
          </cell>
          <cell r="AN70">
            <v>0</v>
          </cell>
          <cell r="AO70">
            <v>3110395.1481049107</v>
          </cell>
          <cell r="AP70">
            <v>59555357.388462529</v>
          </cell>
          <cell r="AQ70">
            <v>-1212676247.9410861</v>
          </cell>
        </row>
        <row r="71">
          <cell r="B71">
            <v>1627.6503362206599</v>
          </cell>
          <cell r="C71">
            <v>11182603.642563369</v>
          </cell>
          <cell r="D71">
            <v>12890492.198882136</v>
          </cell>
          <cell r="E71">
            <v>0</v>
          </cell>
          <cell r="F71">
            <v>0</v>
          </cell>
          <cell r="G71">
            <v>0</v>
          </cell>
          <cell r="H71">
            <v>24073095.841445506</v>
          </cell>
          <cell r="I71">
            <v>1185.1605734724001</v>
          </cell>
          <cell r="J71">
            <v>12.10873288268</v>
          </cell>
          <cell r="K71">
            <v>56542799.069183327</v>
          </cell>
          <cell r="L71">
            <v>569073.73655362672</v>
          </cell>
          <cell r="M71">
            <v>0</v>
          </cell>
          <cell r="N71">
            <v>3126803.7897376334</v>
          </cell>
          <cell r="O71">
            <v>60238676.595474586</v>
          </cell>
          <cell r="P71">
            <v>-1294219993.8185534</v>
          </cell>
          <cell r="AC71">
            <v>1627.6503362206599</v>
          </cell>
          <cell r="AD71">
            <v>11182603.642563369</v>
          </cell>
          <cell r="AE71">
            <v>12890492.198882136</v>
          </cell>
          <cell r="AF71">
            <v>0</v>
          </cell>
          <cell r="AG71">
            <v>0</v>
          </cell>
          <cell r="AH71">
            <v>0</v>
          </cell>
          <cell r="AI71">
            <v>24073095.841445506</v>
          </cell>
          <cell r="AJ71">
            <v>1185.1605734724001</v>
          </cell>
          <cell r="AK71">
            <v>12.10873288268</v>
          </cell>
          <cell r="AL71">
            <v>56542799.069183327</v>
          </cell>
          <cell r="AM71">
            <v>569073.73655362672</v>
          </cell>
          <cell r="AN71">
            <v>0</v>
          </cell>
          <cell r="AO71">
            <v>3126803.7897376334</v>
          </cell>
          <cell r="AP71">
            <v>60238676.595474586</v>
          </cell>
          <cell r="AQ71">
            <v>-1248841828.6951151</v>
          </cell>
        </row>
        <row r="72">
          <cell r="B72">
            <v>1627.72774454406</v>
          </cell>
          <cell r="C72">
            <v>11349961.832922772</v>
          </cell>
          <cell r="D72">
            <v>13083410.549223699</v>
          </cell>
          <cell r="E72">
            <v>0</v>
          </cell>
          <cell r="F72">
            <v>0</v>
          </cell>
          <cell r="G72">
            <v>0</v>
          </cell>
          <cell r="H72">
            <v>24433372.38214647</v>
          </cell>
          <cell r="I72">
            <v>1176.0280755978001</v>
          </cell>
          <cell r="J72">
            <v>12.155291572200001</v>
          </cell>
          <cell r="K72">
            <v>56238062.351160139</v>
          </cell>
          <cell r="L72">
            <v>574173.34947807807</v>
          </cell>
          <cell r="M72">
            <v>0</v>
          </cell>
          <cell r="N72">
            <v>3175438.1183989882</v>
          </cell>
          <cell r="O72">
            <v>59987673.819037206</v>
          </cell>
          <cell r="P72">
            <v>-1329774295.2554443</v>
          </cell>
          <cell r="AC72">
            <v>1627.72774454406</v>
          </cell>
          <cell r="AD72">
            <v>11349961.832922772</v>
          </cell>
          <cell r="AE72">
            <v>13083410.549223699</v>
          </cell>
          <cell r="AF72">
            <v>0</v>
          </cell>
          <cell r="AG72">
            <v>0</v>
          </cell>
          <cell r="AH72">
            <v>0</v>
          </cell>
          <cell r="AI72">
            <v>24433372.38214647</v>
          </cell>
          <cell r="AJ72">
            <v>1176.0280755978001</v>
          </cell>
          <cell r="AK72">
            <v>12.155291572200001</v>
          </cell>
          <cell r="AL72">
            <v>56238062.351160139</v>
          </cell>
          <cell r="AM72">
            <v>574173.34947807807</v>
          </cell>
          <cell r="AN72">
            <v>0</v>
          </cell>
          <cell r="AO72">
            <v>3175438.1183989882</v>
          </cell>
          <cell r="AP72">
            <v>59987673.819037206</v>
          </cell>
          <cell r="AQ72">
            <v>-1284396130.1320059</v>
          </cell>
        </row>
        <row r="73">
          <cell r="B73">
            <v>1627.81350221767</v>
          </cell>
          <cell r="C73">
            <v>11523111.874201614</v>
          </cell>
          <cell r="D73">
            <v>13283005.324079677</v>
          </cell>
          <cell r="E73">
            <v>0</v>
          </cell>
          <cell r="F73">
            <v>0</v>
          </cell>
          <cell r="G73">
            <v>0</v>
          </cell>
          <cell r="H73">
            <v>24806117.198281292</v>
          </cell>
          <cell r="I73">
            <v>1175.6986266432602</v>
          </cell>
          <cell r="J73">
            <v>12.457274736739997</v>
          </cell>
          <cell r="K73">
            <v>56547601.902237386</v>
          </cell>
          <cell r="L73">
            <v>592157.41633499321</v>
          </cell>
          <cell r="M73">
            <v>0</v>
          </cell>
          <cell r="N73">
            <v>3199874.1381805409</v>
          </cell>
          <cell r="O73">
            <v>60339633.456752919</v>
          </cell>
          <cell r="P73">
            <v>-1365307811.513916</v>
          </cell>
          <cell r="AC73">
            <v>1627.81350221767</v>
          </cell>
          <cell r="AD73">
            <v>11523111.874201614</v>
          </cell>
          <cell r="AE73">
            <v>13283005.324079677</v>
          </cell>
          <cell r="AF73">
            <v>0</v>
          </cell>
          <cell r="AG73">
            <v>0</v>
          </cell>
          <cell r="AH73">
            <v>0</v>
          </cell>
          <cell r="AI73">
            <v>24806117.198281292</v>
          </cell>
          <cell r="AJ73">
            <v>1175.6986266432602</v>
          </cell>
          <cell r="AK73">
            <v>12.457274736739997</v>
          </cell>
          <cell r="AL73">
            <v>56547601.902237386</v>
          </cell>
          <cell r="AM73">
            <v>592157.41633499321</v>
          </cell>
          <cell r="AN73">
            <v>0</v>
          </cell>
          <cell r="AO73">
            <v>3199874.1381805409</v>
          </cell>
          <cell r="AP73">
            <v>60339633.456752919</v>
          </cell>
          <cell r="AQ73">
            <v>-1319929646.3904777</v>
          </cell>
        </row>
        <row r="74">
          <cell r="B74">
            <v>1627.8253511272901</v>
          </cell>
          <cell r="C74">
            <v>11655040.98946666</v>
          </cell>
          <cell r="D74">
            <v>13435083.613312474</v>
          </cell>
          <cell r="E74">
            <v>0</v>
          </cell>
          <cell r="F74">
            <v>0</v>
          </cell>
          <cell r="G74">
            <v>0</v>
          </cell>
          <cell r="H74">
            <v>25090124.602779135</v>
          </cell>
          <cell r="I74">
            <v>1149.5835387806203</v>
          </cell>
          <cell r="J74">
            <v>12.570595759379998</v>
          </cell>
          <cell r="K74">
            <v>55772159.918830559</v>
          </cell>
          <cell r="L74">
            <v>603210.30482457287</v>
          </cell>
          <cell r="M74">
            <v>0</v>
          </cell>
          <cell r="N74">
            <v>3237906.4362262869</v>
          </cell>
          <cell r="O74">
            <v>59613276.65988142</v>
          </cell>
          <cell r="P74">
            <v>-1399830963.5710182</v>
          </cell>
          <cell r="AC74">
            <v>1627.8253511272901</v>
          </cell>
          <cell r="AD74">
            <v>11655040.98946666</v>
          </cell>
          <cell r="AE74">
            <v>13435083.613312474</v>
          </cell>
          <cell r="AF74">
            <v>0</v>
          </cell>
          <cell r="AG74">
            <v>0</v>
          </cell>
          <cell r="AH74">
            <v>0</v>
          </cell>
          <cell r="AI74">
            <v>25090124.602779135</v>
          </cell>
          <cell r="AJ74">
            <v>1149.5835387806203</v>
          </cell>
          <cell r="AK74">
            <v>12.570595759379998</v>
          </cell>
          <cell r="AL74">
            <v>55772159.918830559</v>
          </cell>
          <cell r="AM74">
            <v>603210.30482457287</v>
          </cell>
          <cell r="AN74">
            <v>0</v>
          </cell>
          <cell r="AO74">
            <v>3237906.4362262869</v>
          </cell>
          <cell r="AP74">
            <v>59613276.65988142</v>
          </cell>
          <cell r="AQ74">
            <v>-1354452798.4475799</v>
          </cell>
        </row>
        <row r="75">
          <cell r="B75">
            <v>1627.85821295302</v>
          </cell>
          <cell r="C75">
            <v>11811144.713445054</v>
          </cell>
          <cell r="D75">
            <v>13615028.63331666</v>
          </cell>
          <cell r="E75">
            <v>0</v>
          </cell>
          <cell r="F75">
            <v>0</v>
          </cell>
          <cell r="G75">
            <v>0</v>
          </cell>
          <cell r="H75">
            <v>25426173.346761715</v>
          </cell>
          <cell r="I75">
            <v>1113.9355083230998</v>
          </cell>
          <cell r="J75">
            <v>12.1688211569</v>
          </cell>
          <cell r="K75">
            <v>54231495.733468466</v>
          </cell>
          <cell r="L75">
            <v>584793.09116294782</v>
          </cell>
          <cell r="M75">
            <v>0</v>
          </cell>
          <cell r="N75">
            <v>3246605.7661943133</v>
          </cell>
          <cell r="O75">
            <v>58062894.590825729</v>
          </cell>
          <cell r="P75">
            <v>-1432467684.8150823</v>
          </cell>
          <cell r="AC75">
            <v>1627.85821295302</v>
          </cell>
          <cell r="AD75">
            <v>11811144.713445054</v>
          </cell>
          <cell r="AE75">
            <v>13615028.63331666</v>
          </cell>
          <cell r="AF75">
            <v>0</v>
          </cell>
          <cell r="AG75">
            <v>0</v>
          </cell>
          <cell r="AH75">
            <v>0</v>
          </cell>
          <cell r="AI75">
            <v>25426173.346761715</v>
          </cell>
          <cell r="AJ75">
            <v>1113.9355083230998</v>
          </cell>
          <cell r="AK75">
            <v>12.1688211569</v>
          </cell>
          <cell r="AL75">
            <v>54231495.733468466</v>
          </cell>
          <cell r="AM75">
            <v>584793.09116294782</v>
          </cell>
          <cell r="AN75">
            <v>0</v>
          </cell>
          <cell r="AO75">
            <v>3246605.7661943133</v>
          </cell>
          <cell r="AP75">
            <v>58062894.590825729</v>
          </cell>
          <cell r="AQ75">
            <v>-1387089519.691644</v>
          </cell>
        </row>
        <row r="76">
          <cell r="B76">
            <v>1627.8607252500001</v>
          </cell>
          <cell r="C76">
            <v>11939820.225143883</v>
          </cell>
          <cell r="D76">
            <v>13763356.404984036</v>
          </cell>
          <cell r="E76">
            <v>0</v>
          </cell>
          <cell r="F76">
            <v>0</v>
          </cell>
          <cell r="G76">
            <v>0</v>
          </cell>
          <cell r="H76">
            <v>25703176.630127922</v>
          </cell>
          <cell r="I76">
            <v>1070.2804228755701</v>
          </cell>
          <cell r="J76">
            <v>11.798007194429998</v>
          </cell>
          <cell r="K76">
            <v>52419711.893261045</v>
          </cell>
          <cell r="L76">
            <v>569019.23428326927</v>
          </cell>
          <cell r="M76">
            <v>0</v>
          </cell>
          <cell r="N76">
            <v>3243806.6334826383</v>
          </cell>
          <cell r="O76">
            <v>56232537.761026949</v>
          </cell>
          <cell r="P76">
            <v>-1462997045.9459813</v>
          </cell>
          <cell r="AC76">
            <v>1627.8607252500001</v>
          </cell>
          <cell r="AD76">
            <v>11939820.225143883</v>
          </cell>
          <cell r="AE76">
            <v>13763356.404984036</v>
          </cell>
          <cell r="AF76">
            <v>0</v>
          </cell>
          <cell r="AG76">
            <v>0</v>
          </cell>
          <cell r="AH76">
            <v>0</v>
          </cell>
          <cell r="AI76">
            <v>25703176.630127922</v>
          </cell>
          <cell r="AJ76">
            <v>1070.2804228755701</v>
          </cell>
          <cell r="AK76">
            <v>11.798007194429998</v>
          </cell>
          <cell r="AL76">
            <v>52419711.893261045</v>
          </cell>
          <cell r="AM76">
            <v>569019.23428326927</v>
          </cell>
          <cell r="AN76">
            <v>0</v>
          </cell>
          <cell r="AO76">
            <v>3243806.6334826383</v>
          </cell>
          <cell r="AP76">
            <v>56232537.761026949</v>
          </cell>
          <cell r="AQ76">
            <v>-1417618880.8225429</v>
          </cell>
        </row>
        <row r="77">
          <cell r="B77">
            <v>1627.90572178</v>
          </cell>
          <cell r="C77">
            <v>12092836.04101626</v>
          </cell>
          <cell r="D77">
            <v>13939741.909098739</v>
          </cell>
          <cell r="E77">
            <v>0</v>
          </cell>
          <cell r="F77">
            <v>0</v>
          </cell>
          <cell r="G77">
            <v>0</v>
          </cell>
          <cell r="H77">
            <v>26032577.950114999</v>
          </cell>
          <cell r="I77">
            <v>1041.4475385523799</v>
          </cell>
          <cell r="J77">
            <v>11.58728178762</v>
          </cell>
          <cell r="K77">
            <v>51146825.181079589</v>
          </cell>
          <cell r="L77">
            <v>559460.36032038357</v>
          </cell>
          <cell r="M77">
            <v>0</v>
          </cell>
          <cell r="N77">
            <v>3230651.0271225013</v>
          </cell>
          <cell r="O77">
            <v>54936936.568522468</v>
          </cell>
          <cell r="P77">
            <v>-1491901404.5643888</v>
          </cell>
          <cell r="AC77">
            <v>1627.90572178</v>
          </cell>
          <cell r="AD77">
            <v>12092836.04101626</v>
          </cell>
          <cell r="AE77">
            <v>13939741.909098739</v>
          </cell>
          <cell r="AF77">
            <v>0</v>
          </cell>
          <cell r="AG77">
            <v>0</v>
          </cell>
          <cell r="AH77">
            <v>0</v>
          </cell>
          <cell r="AI77">
            <v>26032577.950114999</v>
          </cell>
          <cell r="AJ77">
            <v>1041.4475385523799</v>
          </cell>
          <cell r="AK77">
            <v>11.58728178762</v>
          </cell>
          <cell r="AL77">
            <v>51146825.181079589</v>
          </cell>
          <cell r="AM77">
            <v>559460.36032038357</v>
          </cell>
          <cell r="AN77">
            <v>0</v>
          </cell>
          <cell r="AO77">
            <v>3230651.0271225013</v>
          </cell>
          <cell r="AP77">
            <v>54936936.568522468</v>
          </cell>
          <cell r="AQ77">
            <v>-1446523239.4409504</v>
          </cell>
        </row>
        <row r="78">
          <cell r="B78">
            <v>1627.9290446</v>
          </cell>
          <cell r="C78">
            <v>12229883.803780345</v>
          </cell>
          <cell r="D78">
            <v>14097720.602903157</v>
          </cell>
          <cell r="E78">
            <v>0</v>
          </cell>
          <cell r="F78">
            <v>0</v>
          </cell>
          <cell r="G78">
            <v>0</v>
          </cell>
          <cell r="H78">
            <v>26327604.406683505</v>
          </cell>
          <cell r="I78">
            <v>1010.5654255499202</v>
          </cell>
          <cell r="J78">
            <v>11.46062433008</v>
          </cell>
          <cell r="K78">
            <v>49957885.209141761</v>
          </cell>
          <cell r="L78">
            <v>557073.72600395663</v>
          </cell>
          <cell r="M78">
            <v>0</v>
          </cell>
          <cell r="N78">
            <v>3232823.1728309561</v>
          </cell>
          <cell r="O78">
            <v>53747782.107976675</v>
          </cell>
          <cell r="P78">
            <v>-1519321582.265682</v>
          </cell>
          <cell r="AC78">
            <v>1627.9290446</v>
          </cell>
          <cell r="AD78">
            <v>12229883.803780345</v>
          </cell>
          <cell r="AE78">
            <v>14097720.602903157</v>
          </cell>
          <cell r="AF78">
            <v>0</v>
          </cell>
          <cell r="AG78">
            <v>0</v>
          </cell>
          <cell r="AH78">
            <v>0</v>
          </cell>
          <cell r="AI78">
            <v>26327604.406683505</v>
          </cell>
          <cell r="AJ78">
            <v>1010.5654255499202</v>
          </cell>
          <cell r="AK78">
            <v>11.46062433008</v>
          </cell>
          <cell r="AL78">
            <v>49957885.209141761</v>
          </cell>
          <cell r="AM78">
            <v>557073.72600395663</v>
          </cell>
          <cell r="AN78">
            <v>0</v>
          </cell>
          <cell r="AO78">
            <v>3232823.1728309561</v>
          </cell>
          <cell r="AP78">
            <v>53747782.107976675</v>
          </cell>
          <cell r="AQ78">
            <v>-1473943417.1422436</v>
          </cell>
        </row>
        <row r="79">
          <cell r="B79">
            <v>1627.96874774</v>
          </cell>
          <cell r="C79">
            <v>12376228.42283313</v>
          </cell>
          <cell r="D79">
            <v>14266416.036502186</v>
          </cell>
          <cell r="E79">
            <v>0</v>
          </cell>
          <cell r="F79">
            <v>0</v>
          </cell>
          <cell r="G79">
            <v>0</v>
          </cell>
          <cell r="H79">
            <v>26642644.459335316</v>
          </cell>
          <cell r="I79">
            <v>991.39503871503973</v>
          </cell>
          <cell r="J79">
            <v>11.62712998496</v>
          </cell>
          <cell r="K79">
            <v>48976904.471673876</v>
          </cell>
          <cell r="L79">
            <v>565099.09754910204</v>
          </cell>
          <cell r="M79">
            <v>0</v>
          </cell>
          <cell r="N79">
            <v>3233914.4157538856</v>
          </cell>
          <cell r="O79">
            <v>52775917.984976865</v>
          </cell>
          <cell r="P79">
            <v>-1545454855.7913234</v>
          </cell>
          <cell r="AC79">
            <v>1627.96874774</v>
          </cell>
          <cell r="AD79">
            <v>12376228.42283313</v>
          </cell>
          <cell r="AE79">
            <v>14266416.036502186</v>
          </cell>
          <cell r="AF79">
            <v>0</v>
          </cell>
          <cell r="AG79">
            <v>0</v>
          </cell>
          <cell r="AH79">
            <v>0</v>
          </cell>
          <cell r="AI79">
            <v>26642644.459335316</v>
          </cell>
          <cell r="AJ79">
            <v>991.39503871503973</v>
          </cell>
          <cell r="AK79">
            <v>11.62712998496</v>
          </cell>
          <cell r="AL79">
            <v>48976904.471673876</v>
          </cell>
          <cell r="AM79">
            <v>565099.09754910204</v>
          </cell>
          <cell r="AN79">
            <v>0</v>
          </cell>
          <cell r="AO79">
            <v>3233914.4157538856</v>
          </cell>
          <cell r="AP79">
            <v>52775917.984976865</v>
          </cell>
          <cell r="AQ79">
            <v>-1500076690.6678851</v>
          </cell>
        </row>
        <row r="80">
          <cell r="B80">
            <v>1627.9766052099999</v>
          </cell>
          <cell r="C80">
            <v>12507056.298469324</v>
          </cell>
          <cell r="D80">
            <v>14417224.896780998</v>
          </cell>
          <cell r="E80">
            <v>0</v>
          </cell>
          <cell r="F80">
            <v>0</v>
          </cell>
          <cell r="G80">
            <v>0</v>
          </cell>
          <cell r="H80">
            <v>26924281.195250321</v>
          </cell>
          <cell r="I80">
            <v>970.10288611027988</v>
          </cell>
          <cell r="J80">
            <v>11.915226799720001</v>
          </cell>
          <cell r="K80">
            <v>48436234.353691228</v>
          </cell>
          <cell r="L80">
            <v>585157.67576913221</v>
          </cell>
          <cell r="M80">
            <v>0</v>
          </cell>
          <cell r="N80">
            <v>3241063.4209904834</v>
          </cell>
          <cell r="O80">
            <v>52262455.450450845</v>
          </cell>
          <cell r="P80">
            <v>-1570793030.046524</v>
          </cell>
          <cell r="AC80">
            <v>1627.9766052099999</v>
          </cell>
          <cell r="AD80">
            <v>12507056.298469324</v>
          </cell>
          <cell r="AE80">
            <v>14417224.896780998</v>
          </cell>
          <cell r="AF80">
            <v>0</v>
          </cell>
          <cell r="AG80">
            <v>0</v>
          </cell>
          <cell r="AH80">
            <v>0</v>
          </cell>
          <cell r="AI80">
            <v>26924281.195250321</v>
          </cell>
          <cell r="AJ80">
            <v>970.10288611027988</v>
          </cell>
          <cell r="AK80">
            <v>11.915226799720001</v>
          </cell>
          <cell r="AL80">
            <v>48436234.353691228</v>
          </cell>
          <cell r="AM80">
            <v>585157.67576913221</v>
          </cell>
          <cell r="AN80">
            <v>0</v>
          </cell>
          <cell r="AO80">
            <v>3241063.4209904834</v>
          </cell>
          <cell r="AP80">
            <v>52262455.450450845</v>
          </cell>
          <cell r="AQ80">
            <v>-1525414864.9230857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E12">
            <v>55125034.789999999</v>
          </cell>
          <cell r="Q12">
            <v>55125034.789999999</v>
          </cell>
          <cell r="W12">
            <v>55125034.789999999</v>
          </cell>
        </row>
        <row r="13">
          <cell r="B13">
            <v>16848349.231912039</v>
          </cell>
          <cell r="C13">
            <v>10179977.952217996</v>
          </cell>
          <cell r="N13">
            <v>16848349.231912039</v>
          </cell>
          <cell r="O13">
            <v>10179977.952217996</v>
          </cell>
          <cell r="P13">
            <v>6668371.2796940431</v>
          </cell>
          <cell r="Q13">
            <v>61793406.069694042</v>
          </cell>
          <cell r="T13">
            <v>17033249.8702759</v>
          </cell>
          <cell r="U13">
            <v>10180728.248584908</v>
          </cell>
          <cell r="V13">
            <v>6852521.6216909923</v>
          </cell>
          <cell r="W13">
            <v>61977556.411690995</v>
          </cell>
        </row>
        <row r="14">
          <cell r="B14">
            <v>17670540.387325555</v>
          </cell>
          <cell r="C14">
            <v>10181136.178489788</v>
          </cell>
          <cell r="N14">
            <v>17670540.387325555</v>
          </cell>
          <cell r="O14">
            <v>10181136.178489788</v>
          </cell>
          <cell r="P14">
            <v>7489404.2088357676</v>
          </cell>
          <cell r="Q14">
            <v>69282810.278529808</v>
          </cell>
          <cell r="T14">
            <v>17892399.044977769</v>
          </cell>
          <cell r="U14">
            <v>10196707.1220544</v>
          </cell>
          <cell r="V14">
            <v>7695691.9229233693</v>
          </cell>
          <cell r="W14">
            <v>69673248.334614366</v>
          </cell>
        </row>
        <row r="15">
          <cell r="B15">
            <v>22226160.586814038</v>
          </cell>
          <cell r="C15">
            <v>13098402.373003073</v>
          </cell>
          <cell r="N15">
            <v>17883850.885364514</v>
          </cell>
          <cell r="O15">
            <v>13098402.373003073</v>
          </cell>
          <cell r="P15">
            <v>4785448.5123614408</v>
          </cell>
          <cell r="Q15">
            <v>74068258.790891245</v>
          </cell>
          <cell r="T15">
            <v>18894671.003417663</v>
          </cell>
          <cell r="U15">
            <v>13118936.92532381</v>
          </cell>
          <cell r="V15">
            <v>5775734.0780938528</v>
          </cell>
          <cell r="W15">
            <v>75448982.412708223</v>
          </cell>
        </row>
        <row r="16">
          <cell r="B16">
            <v>28082027.421181958</v>
          </cell>
          <cell r="C16">
            <v>16242123.579760328</v>
          </cell>
          <cell r="N16">
            <v>18484967.504888721</v>
          </cell>
          <cell r="O16">
            <v>16242123.579760328</v>
          </cell>
          <cell r="P16">
            <v>2242843.9251283929</v>
          </cell>
          <cell r="Q16">
            <v>76311102.71601963</v>
          </cell>
          <cell r="T16">
            <v>20400187.254916932</v>
          </cell>
          <cell r="U16">
            <v>16327552.371657809</v>
          </cell>
          <cell r="V16">
            <v>4072634.8832591232</v>
          </cell>
          <cell r="W16">
            <v>79521617.29596734</v>
          </cell>
        </row>
        <row r="17">
          <cell r="B17">
            <v>34628170.577304184</v>
          </cell>
          <cell r="C17">
            <v>18113103.032628775</v>
          </cell>
          <cell r="N17">
            <v>19381266.499347765</v>
          </cell>
          <cell r="O17">
            <v>18113103.032628775</v>
          </cell>
          <cell r="P17">
            <v>1268163.4667189904</v>
          </cell>
          <cell r="Q17">
            <v>77579266.182738617</v>
          </cell>
          <cell r="T17">
            <v>21886859.178382136</v>
          </cell>
          <cell r="U17">
            <v>18268529.547756128</v>
          </cell>
          <cell r="V17">
            <v>3618329.6306260079</v>
          </cell>
          <cell r="W17">
            <v>83139946.926593348</v>
          </cell>
        </row>
        <row r="18">
          <cell r="B18">
            <v>35573244.966048457</v>
          </cell>
          <cell r="C18">
            <v>19596814.387720153</v>
          </cell>
          <cell r="N18">
            <v>20378816.196160682</v>
          </cell>
          <cell r="O18">
            <v>19596814.387720153</v>
          </cell>
          <cell r="P18">
            <v>782001.80844052881</v>
          </cell>
          <cell r="Q18">
            <v>78361267.991179138</v>
          </cell>
          <cell r="T18">
            <v>23394108.97260908</v>
          </cell>
          <cell r="U18">
            <v>19793479.289226279</v>
          </cell>
          <cell r="V18">
            <v>3600629.6833828017</v>
          </cell>
          <cell r="W18">
            <v>86740576.609976143</v>
          </cell>
        </row>
        <row r="19">
          <cell r="B19">
            <v>36536250.800767556</v>
          </cell>
          <cell r="C19">
            <v>20976959.306027275</v>
          </cell>
          <cell r="N19">
            <v>21720571.533088028</v>
          </cell>
          <cell r="O19">
            <v>20976959.306027275</v>
          </cell>
          <cell r="P19">
            <v>743612.22706075385</v>
          </cell>
          <cell r="Q19">
            <v>79104880.218239889</v>
          </cell>
          <cell r="T19">
            <v>25240832.761231333</v>
          </cell>
          <cell r="U19">
            <v>21204895.374306146</v>
          </cell>
          <cell r="V19">
            <v>4035937.386925187</v>
          </cell>
          <cell r="W19">
            <v>90776513.996901333</v>
          </cell>
        </row>
        <row r="20">
          <cell r="B20">
            <v>37123617.380097032</v>
          </cell>
          <cell r="C20">
            <v>23458450.410100009</v>
          </cell>
          <cell r="N20">
            <v>22735019.986432821</v>
          </cell>
          <cell r="O20">
            <v>23458450.410100009</v>
          </cell>
          <cell r="P20">
            <v>-723430.42366718873</v>
          </cell>
          <cell r="Q20">
            <v>78381449.794572696</v>
          </cell>
          <cell r="T20">
            <v>27073487.537366696</v>
          </cell>
          <cell r="U20">
            <v>23716335.293661792</v>
          </cell>
          <cell r="V20">
            <v>3357152.2437049039</v>
          </cell>
          <cell r="W20">
            <v>94133666.240606233</v>
          </cell>
        </row>
        <row r="21">
          <cell r="B21">
            <v>37457202.080104843</v>
          </cell>
          <cell r="C21">
            <v>26411121.730108652</v>
          </cell>
          <cell r="N21">
            <v>23856792.72554658</v>
          </cell>
          <cell r="O21">
            <v>26411121.730108652</v>
          </cell>
          <cell r="P21">
            <v>-2554329.0045620725</v>
          </cell>
          <cell r="Q21">
            <v>75827120.790010631</v>
          </cell>
          <cell r="T21">
            <v>29183204.296379682</v>
          </cell>
          <cell r="U21">
            <v>26721801.301869653</v>
          </cell>
          <cell r="V21">
            <v>2461402.9945100285</v>
          </cell>
          <cell r="W21">
            <v>96595069.235116258</v>
          </cell>
        </row>
        <row r="22">
          <cell r="B22">
            <v>37666679.592248462</v>
          </cell>
          <cell r="C22">
            <v>29329329.317773942</v>
          </cell>
          <cell r="N22">
            <v>24933789.442607306</v>
          </cell>
          <cell r="O22">
            <v>29329329.317773942</v>
          </cell>
          <cell r="P22">
            <v>-4395539.875166636</v>
          </cell>
          <cell r="Q22">
            <v>71431580.914843991</v>
          </cell>
          <cell r="T22">
            <v>31280940.612447888</v>
          </cell>
          <cell r="U22">
            <v>29702903.005160272</v>
          </cell>
          <cell r="V22">
            <v>1578037.6072876155</v>
          </cell>
          <cell r="W22">
            <v>98173106.842403874</v>
          </cell>
        </row>
        <row r="23">
          <cell r="B23">
            <v>37050858.778513134</v>
          </cell>
          <cell r="C23">
            <v>34443608.831499554</v>
          </cell>
          <cell r="N23">
            <v>25585737.166489013</v>
          </cell>
          <cell r="O23">
            <v>34443608.831499554</v>
          </cell>
          <cell r="P23">
            <v>-8857871.6650105417</v>
          </cell>
          <cell r="Q23">
            <v>62573709.24983345</v>
          </cell>
          <cell r="T23">
            <v>33542809.236020837</v>
          </cell>
          <cell r="U23">
            <v>34881792.673460402</v>
          </cell>
          <cell r="V23">
            <v>-1338983.4374395646</v>
          </cell>
          <cell r="W23">
            <v>96834123.404964313</v>
          </cell>
        </row>
        <row r="24">
          <cell r="B24">
            <v>36577834.399012282</v>
          </cell>
          <cell r="C24">
            <v>37937859.732382618</v>
          </cell>
          <cell r="N24">
            <v>26495259.897532262</v>
          </cell>
          <cell r="O24">
            <v>37937859.732382618</v>
          </cell>
          <cell r="P24">
            <v>-11442599.834850356</v>
          </cell>
          <cell r="Q24">
            <v>51131109.414983094</v>
          </cell>
          <cell r="T24">
            <v>35795126.536344871</v>
          </cell>
          <cell r="U24">
            <v>38480489.817781061</v>
          </cell>
          <cell r="V24">
            <v>-2685363.28143619</v>
          </cell>
          <cell r="W24">
            <v>94148760.123528123</v>
          </cell>
        </row>
        <row r="25">
          <cell r="B25">
            <v>36447227.489373714</v>
          </cell>
          <cell r="C25">
            <v>39658997.318676226</v>
          </cell>
          <cell r="N25">
            <v>27869310.647779606</v>
          </cell>
          <cell r="O25">
            <v>39658997.318676226</v>
          </cell>
          <cell r="P25">
            <v>-11789686.67089662</v>
          </cell>
          <cell r="Q25">
            <v>39341422.744086474</v>
          </cell>
          <cell r="T25">
            <v>38115820.474349052</v>
          </cell>
          <cell r="U25">
            <v>40275275.907776266</v>
          </cell>
          <cell r="V25">
            <v>-2159455.4334272146</v>
          </cell>
          <cell r="W25">
            <v>91989304.690100908</v>
          </cell>
        </row>
        <row r="26">
          <cell r="B26">
            <v>36042720.941587441</v>
          </cell>
          <cell r="C26">
            <v>41859421.847443223</v>
          </cell>
          <cell r="N26">
            <v>29099342.347507503</v>
          </cell>
          <cell r="O26">
            <v>41859421.847443223</v>
          </cell>
          <cell r="P26">
            <v>-12760079.49993572</v>
          </cell>
          <cell r="Q26">
            <v>26581343.244150754</v>
          </cell>
          <cell r="T26">
            <v>40490836.924868606</v>
          </cell>
          <cell r="U26">
            <v>42512356.103480943</v>
          </cell>
          <cell r="V26">
            <v>-2021519.1786123365</v>
          </cell>
          <cell r="W26">
            <v>89967785.511488572</v>
          </cell>
        </row>
        <row r="27">
          <cell r="B27">
            <v>35233834.415577427</v>
          </cell>
          <cell r="C27">
            <v>44749973.127276264</v>
          </cell>
          <cell r="N27">
            <v>30063108.562237076</v>
          </cell>
          <cell r="O27">
            <v>44749973.127276264</v>
          </cell>
          <cell r="P27">
            <v>-14686864.565039188</v>
          </cell>
          <cell r="Q27">
            <v>11894478.679111566</v>
          </cell>
          <cell r="T27">
            <v>42879394.918121219</v>
          </cell>
          <cell r="U27">
            <v>45451655.371317655</v>
          </cell>
          <cell r="V27">
            <v>-2572260.4531964362</v>
          </cell>
          <cell r="W27">
            <v>87395525.058292136</v>
          </cell>
        </row>
        <row r="28">
          <cell r="B28">
            <v>34331431.57753782</v>
          </cell>
          <cell r="C28">
            <v>47388832.777792275</v>
          </cell>
          <cell r="N28">
            <v>31638423.1473625</v>
          </cell>
          <cell r="O28">
            <v>47388832.777792275</v>
          </cell>
          <cell r="P28">
            <v>-15750409.630429775</v>
          </cell>
          <cell r="Q28">
            <v>-3855930.9513182081</v>
          </cell>
          <cell r="T28">
            <v>45621672.104085386</v>
          </cell>
          <cell r="U28">
            <v>48157013.719858781</v>
          </cell>
          <cell r="V28">
            <v>-2535341.6157733947</v>
          </cell>
          <cell r="W28">
            <v>84860183.442518741</v>
          </cell>
        </row>
        <row r="29">
          <cell r="B29">
            <v>33050651.220871132</v>
          </cell>
          <cell r="C29">
            <v>50535498.135483757</v>
          </cell>
          <cell r="N29">
            <v>33787608.440223545</v>
          </cell>
          <cell r="O29">
            <v>50535498.135483757</v>
          </cell>
          <cell r="P29">
            <v>-16747889.695260212</v>
          </cell>
          <cell r="Q29">
            <v>-20603820.64657842</v>
          </cell>
          <cell r="T29">
            <v>48383555.451282926</v>
          </cell>
          <cell r="U29">
            <v>51363014.690523848</v>
          </cell>
          <cell r="V29">
            <v>-2979459.239240922</v>
          </cell>
          <cell r="W29">
            <v>81880724.203277826</v>
          </cell>
        </row>
        <row r="30">
          <cell r="B30">
            <v>31404740.070436027</v>
          </cell>
          <cell r="C30">
            <v>53964557.548553698</v>
          </cell>
          <cell r="N30">
            <v>35901012.464883551</v>
          </cell>
          <cell r="O30">
            <v>53964557.548553698</v>
          </cell>
          <cell r="P30">
            <v>-18063545.083670147</v>
          </cell>
          <cell r="Q30">
            <v>-38667365.73024857</v>
          </cell>
          <cell r="T30">
            <v>51175247.776744962</v>
          </cell>
          <cell r="U30">
            <v>54861963.433968529</v>
          </cell>
          <cell r="V30">
            <v>-3686715.6572235674</v>
          </cell>
          <cell r="W30">
            <v>78194008.546054259</v>
          </cell>
        </row>
        <row r="31">
          <cell r="B31">
            <v>29835863.825760975</v>
          </cell>
          <cell r="C31">
            <v>56122059.288197421</v>
          </cell>
          <cell r="N31">
            <v>38346729.342073314</v>
          </cell>
          <cell r="O31">
            <v>56122059.288197421</v>
          </cell>
          <cell r="P31">
            <v>-17775329.946124107</v>
          </cell>
          <cell r="Q31">
            <v>-56442695.676372677</v>
          </cell>
          <cell r="T31">
            <v>54060239.663767755</v>
          </cell>
          <cell r="U31">
            <v>57096354.573022716</v>
          </cell>
          <cell r="V31">
            <v>-3036114.9092549607</v>
          </cell>
          <cell r="W31">
            <v>75157893.636799306</v>
          </cell>
        </row>
        <row r="32">
          <cell r="B32">
            <v>27871220.050285369</v>
          </cell>
          <cell r="C32">
            <v>58888745.647579983</v>
          </cell>
          <cell r="N32">
            <v>40708387.235745281</v>
          </cell>
          <cell r="O32">
            <v>58888745.647579983</v>
          </cell>
          <cell r="P32">
            <v>-18180358.411834702</v>
          </cell>
          <cell r="Q32">
            <v>-74623054.088207379</v>
          </cell>
          <cell r="T32">
            <v>57011735.581085511</v>
          </cell>
          <cell r="U32">
            <v>59919158.503936067</v>
          </cell>
          <cell r="V32">
            <v>-2907422.9228505567</v>
          </cell>
          <cell r="W32">
            <v>72250470.713948756</v>
          </cell>
        </row>
        <row r="33">
          <cell r="B33">
            <v>25645477.673587583</v>
          </cell>
          <cell r="C33">
            <v>61404558.657513835</v>
          </cell>
          <cell r="N33">
            <v>43121941.845699385</v>
          </cell>
          <cell r="O33">
            <v>61404558.657513835</v>
          </cell>
          <cell r="P33">
            <v>-18282616.81181445</v>
          </cell>
          <cell r="Q33">
            <v>-92905670.900021821</v>
          </cell>
          <cell r="T33">
            <v>60048120.185666628</v>
          </cell>
          <cell r="U33">
            <v>62502607.054890335</v>
          </cell>
          <cell r="V33">
            <v>-2454486.8692237064</v>
          </cell>
          <cell r="W33">
            <v>69795983.844725043</v>
          </cell>
        </row>
        <row r="34">
          <cell r="B34">
            <v>25033460.886739396</v>
          </cell>
          <cell r="C34">
            <v>63670396.588147938</v>
          </cell>
          <cell r="N34">
            <v>44631782.671720453</v>
          </cell>
          <cell r="O34">
            <v>63670396.588147938</v>
          </cell>
          <cell r="P34">
            <v>-19038613.916427486</v>
          </cell>
          <cell r="Q34">
            <v>-111944284.81644931</v>
          </cell>
          <cell r="T34">
            <v>62102800.736030385</v>
          </cell>
          <cell r="U34">
            <v>64837550.008806571</v>
          </cell>
          <cell r="V34">
            <v>-2734749.2727761865</v>
          </cell>
          <cell r="W34">
            <v>67061234.571948856</v>
          </cell>
        </row>
        <row r="35">
          <cell r="B35">
            <v>24839367.817104697</v>
          </cell>
          <cell r="C35">
            <v>65804540.630241312</v>
          </cell>
          <cell r="N35">
            <v>44497725.794562809</v>
          </cell>
          <cell r="O35">
            <v>65804540.630241312</v>
          </cell>
          <cell r="P35">
            <v>-21306814.835678503</v>
          </cell>
          <cell r="Q35">
            <v>-133251099.65212782</v>
          </cell>
          <cell r="T35">
            <v>62455866.183880135</v>
          </cell>
          <cell r="U35">
            <v>67035259.373598494</v>
          </cell>
          <cell r="V35">
            <v>-4579393.1897183582</v>
          </cell>
          <cell r="W35">
            <v>62481841.382230498</v>
          </cell>
        </row>
        <row r="36">
          <cell r="B36">
            <v>24804793.624907617</v>
          </cell>
          <cell r="C36">
            <v>67397554.255210161</v>
          </cell>
          <cell r="N36">
            <v>44521624.12811818</v>
          </cell>
          <cell r="O36">
            <v>67397554.255210161</v>
          </cell>
          <cell r="P36">
            <v>-22875930.127091981</v>
          </cell>
          <cell r="Q36">
            <v>-156127029.77921981</v>
          </cell>
          <cell r="T36">
            <v>62732771.802941054</v>
          </cell>
          <cell r="U36">
            <v>68695279.728080139</v>
          </cell>
          <cell r="V36">
            <v>-5962507.9251390845</v>
          </cell>
          <cell r="W36">
            <v>56519333.457091413</v>
          </cell>
        </row>
        <row r="37">
          <cell r="B37">
            <v>24939616.699867446</v>
          </cell>
          <cell r="C37">
            <v>67501267.542248666</v>
          </cell>
          <cell r="N37">
            <v>44713305.978050143</v>
          </cell>
          <cell r="O37">
            <v>67501267.542248666</v>
          </cell>
          <cell r="P37">
            <v>-22787961.564198524</v>
          </cell>
          <cell r="Q37">
            <v>-178914991.34341833</v>
          </cell>
          <cell r="T37">
            <v>63011842.101259664</v>
          </cell>
          <cell r="U37">
            <v>68852461.092130169</v>
          </cell>
          <cell r="V37">
            <v>-5840618.9908705056</v>
          </cell>
          <cell r="W37">
            <v>50678714.466220908</v>
          </cell>
        </row>
        <row r="38">
          <cell r="B38">
            <v>25091678.247500628</v>
          </cell>
          <cell r="C38">
            <v>68333660.487215206</v>
          </cell>
          <cell r="N38">
            <v>44920561.416639268</v>
          </cell>
          <cell r="O38">
            <v>68333660.487215206</v>
          </cell>
          <cell r="P38">
            <v>-23413099.070575938</v>
          </cell>
          <cell r="Q38">
            <v>-202328090.41399425</v>
          </cell>
          <cell r="T38">
            <v>63263974.604577765</v>
          </cell>
          <cell r="U38">
            <v>69729661.59490861</v>
          </cell>
          <cell r="V38">
            <v>-6465686.9903308451</v>
          </cell>
          <cell r="W38">
            <v>44213027.475890063</v>
          </cell>
        </row>
        <row r="39">
          <cell r="B39">
            <v>25315485.545066778</v>
          </cell>
          <cell r="C39">
            <v>68356739.486576974</v>
          </cell>
          <cell r="N39">
            <v>45197845.519508801</v>
          </cell>
          <cell r="O39">
            <v>68356739.486576974</v>
          </cell>
          <cell r="P39">
            <v>-23158893.967068173</v>
          </cell>
          <cell r="Q39">
            <v>-225486984.38106242</v>
          </cell>
          <cell r="T39">
            <v>63529862.343535453</v>
          </cell>
          <cell r="U39">
            <v>69787885.596674636</v>
          </cell>
          <cell r="V39">
            <v>-6258023.2531391829</v>
          </cell>
          <cell r="W39">
            <v>37955004.22275088</v>
          </cell>
        </row>
        <row r="40">
          <cell r="B40">
            <v>25570735.704911605</v>
          </cell>
          <cell r="C40">
            <v>68762272.836597085</v>
          </cell>
          <cell r="N40">
            <v>45504802.109416038</v>
          </cell>
          <cell r="O40">
            <v>68762272.836597085</v>
          </cell>
          <cell r="P40">
            <v>-23257470.727181047</v>
          </cell>
          <cell r="Q40">
            <v>-248744455.10824347</v>
          </cell>
          <cell r="T40">
            <v>63739057.728076085</v>
          </cell>
          <cell r="U40">
            <v>70621049.789485201</v>
          </cell>
          <cell r="V40">
            <v>-6881992.0614091158</v>
          </cell>
          <cell r="W40">
            <v>31073012.161341764</v>
          </cell>
        </row>
        <row r="41">
          <cell r="B41">
            <v>25877171.821217649</v>
          </cell>
          <cell r="C41">
            <v>67826587.617802054</v>
          </cell>
          <cell r="N41">
            <v>45861119.883114927</v>
          </cell>
          <cell r="O41">
            <v>67826587.617802054</v>
          </cell>
          <cell r="P41">
            <v>-21965467.734687127</v>
          </cell>
          <cell r="Q41">
            <v>-270709922.84293061</v>
          </cell>
          <cell r="T41">
            <v>64043982.190938905</v>
          </cell>
          <cell r="U41">
            <v>69829687.653916001</v>
          </cell>
          <cell r="V41">
            <v>-5785705.4629770964</v>
          </cell>
          <cell r="W41">
            <v>25287306.698364668</v>
          </cell>
        </row>
        <row r="42">
          <cell r="B42">
            <v>26193349.602330375</v>
          </cell>
          <cell r="C42">
            <v>67166892.661215618</v>
          </cell>
          <cell r="N42">
            <v>46225299.023451641</v>
          </cell>
          <cell r="O42">
            <v>67166892.661215618</v>
          </cell>
          <cell r="P42">
            <v>-20941593.637763977</v>
          </cell>
          <cell r="Q42">
            <v>-291651516.48069459</v>
          </cell>
          <cell r="T42">
            <v>64307597.821267091</v>
          </cell>
          <cell r="U42">
            <v>70370124.558771074</v>
          </cell>
          <cell r="V42">
            <v>-6062526.7375039831</v>
          </cell>
          <cell r="W42">
            <v>19224779.960860685</v>
          </cell>
        </row>
        <row r="43">
          <cell r="B43">
            <v>26571362.38151617</v>
          </cell>
          <cell r="C43">
            <v>63322043.837561324</v>
          </cell>
          <cell r="N43">
            <v>46649376.189544156</v>
          </cell>
          <cell r="O43">
            <v>63322043.837561324</v>
          </cell>
          <cell r="P43">
            <v>-16672667.648017168</v>
          </cell>
          <cell r="Q43">
            <v>-308324184.12871176</v>
          </cell>
          <cell r="T43">
            <v>64749203.343319245</v>
          </cell>
          <cell r="U43">
            <v>68346583.415478751</v>
          </cell>
          <cell r="V43">
            <v>-3597380.0721595064</v>
          </cell>
          <cell r="W43">
            <v>15627399.888701178</v>
          </cell>
        </row>
        <row r="44">
          <cell r="B44">
            <v>26950979.228968941</v>
          </cell>
          <cell r="C44">
            <v>64983875.643799886</v>
          </cell>
          <cell r="N44">
            <v>47073062.607856587</v>
          </cell>
          <cell r="O44">
            <v>64983875.643799886</v>
          </cell>
          <cell r="P44">
            <v>-17910813.0359433</v>
          </cell>
          <cell r="Q44">
            <v>-326234997.16465509</v>
          </cell>
          <cell r="T44">
            <v>65043783.772553943</v>
          </cell>
          <cell r="U44">
            <v>71333387.193671495</v>
          </cell>
          <cell r="V44">
            <v>-6289603.4211175516</v>
          </cell>
          <cell r="W44">
            <v>9337796.4675836265</v>
          </cell>
        </row>
        <row r="45">
          <cell r="B45">
            <v>27361974.474548254</v>
          </cell>
          <cell r="C45">
            <v>63904286.51625479</v>
          </cell>
          <cell r="N45">
            <v>47526073.573645428</v>
          </cell>
          <cell r="O45">
            <v>63904286.51625479</v>
          </cell>
          <cell r="P45">
            <v>-16378212.942609362</v>
          </cell>
          <cell r="Q45">
            <v>-342613210.10726446</v>
          </cell>
          <cell r="T45">
            <v>65381284.500393353</v>
          </cell>
          <cell r="U45">
            <v>71315003.404478088</v>
          </cell>
          <cell r="V45">
            <v>-5933718.9040847346</v>
          </cell>
          <cell r="W45">
            <v>3404077.5634988919</v>
          </cell>
        </row>
        <row r="46">
          <cell r="B46">
            <v>27797333.587859303</v>
          </cell>
          <cell r="C46">
            <v>62073938.555408925</v>
          </cell>
          <cell r="N46">
            <v>33041.038764713347</v>
          </cell>
          <cell r="O46">
            <v>62073938.555408925</v>
          </cell>
          <cell r="P46">
            <v>-62040897.51664421</v>
          </cell>
          <cell r="Q46">
            <v>-404654107.62390864</v>
          </cell>
          <cell r="T46">
            <v>17880819.221675232</v>
          </cell>
          <cell r="U46">
            <v>70839607.346145511</v>
          </cell>
          <cell r="V46">
            <v>-52958788.124470279</v>
          </cell>
          <cell r="W46">
            <v>-49554710.560971387</v>
          </cell>
        </row>
        <row r="47">
          <cell r="B47">
            <v>28222350.116029166</v>
          </cell>
          <cell r="C47">
            <v>60769935.722861208</v>
          </cell>
          <cell r="N47">
            <v>16100.677175462833</v>
          </cell>
          <cell r="O47">
            <v>60769935.722861208</v>
          </cell>
          <cell r="P47">
            <v>-60753835.045685746</v>
          </cell>
          <cell r="Q47">
            <v>-465407942.66959441</v>
          </cell>
          <cell r="T47">
            <v>18069987.358612776</v>
          </cell>
          <cell r="U47">
            <v>71289462.786420017</v>
          </cell>
          <cell r="V47">
            <v>-53219475.427807242</v>
          </cell>
          <cell r="W47">
            <v>-102774185.98877862</v>
          </cell>
        </row>
        <row r="48">
          <cell r="B48">
            <v>16261.683947217462</v>
          </cell>
          <cell r="C48">
            <v>59044275.142265014</v>
          </cell>
          <cell r="N48">
            <v>16261.683947217462</v>
          </cell>
          <cell r="O48">
            <v>59044275.142265014</v>
          </cell>
          <cell r="P48">
            <v>-59028013.458317794</v>
          </cell>
          <cell r="Q48">
            <v>-524435956.12791222</v>
          </cell>
          <cell r="T48">
            <v>18278851.255712021</v>
          </cell>
          <cell r="U48">
            <v>71285731.84953104</v>
          </cell>
          <cell r="V48">
            <v>-53006880.593819022</v>
          </cell>
          <cell r="W48">
            <v>-155781066.58259764</v>
          </cell>
        </row>
        <row r="49">
          <cell r="B49">
            <v>16424.300786689633</v>
          </cell>
          <cell r="C49">
            <v>56029890.071929075</v>
          </cell>
          <cell r="N49">
            <v>16424.300786689633</v>
          </cell>
          <cell r="O49">
            <v>56029890.071929075</v>
          </cell>
          <cell r="P49">
            <v>-56013465.771142386</v>
          </cell>
          <cell r="Q49">
            <v>-580449421.89905465</v>
          </cell>
          <cell r="T49">
            <v>18380187.459016196</v>
          </cell>
          <cell r="U49">
            <v>70725921.520014301</v>
          </cell>
          <cell r="V49">
            <v>-52345734.060998105</v>
          </cell>
          <cell r="W49">
            <v>-208126800.64359576</v>
          </cell>
        </row>
        <row r="50">
          <cell r="B50">
            <v>16588.543794556528</v>
          </cell>
          <cell r="C50">
            <v>53187423.020480633</v>
          </cell>
          <cell r="N50">
            <v>16588.543794556528</v>
          </cell>
          <cell r="O50">
            <v>53187423.020480633</v>
          </cell>
          <cell r="P50">
            <v>-53170834.476686075</v>
          </cell>
          <cell r="Q50">
            <v>-633620256.37574077</v>
          </cell>
          <cell r="T50">
            <v>18592277.382952161</v>
          </cell>
          <cell r="U50">
            <v>68618608.1285256</v>
          </cell>
          <cell r="V50">
            <v>-50026330.745573439</v>
          </cell>
          <cell r="W50">
            <v>-258153131.38916919</v>
          </cell>
        </row>
        <row r="51">
          <cell r="B51">
            <v>16754.429232502094</v>
          </cell>
          <cell r="C51">
            <v>50425408.08892183</v>
          </cell>
          <cell r="N51">
            <v>16754.429232502094</v>
          </cell>
          <cell r="O51">
            <v>50425408.08892183</v>
          </cell>
          <cell r="P51">
            <v>-50408653.65968933</v>
          </cell>
          <cell r="Q51">
            <v>-684028910.03543007</v>
          </cell>
          <cell r="T51">
            <v>18716528.741922133</v>
          </cell>
          <cell r="U51">
            <v>67228764.130903915</v>
          </cell>
          <cell r="V51">
            <v>-48512235.388981782</v>
          </cell>
          <cell r="W51">
            <v>-306665366.77815098</v>
          </cell>
        </row>
        <row r="52">
          <cell r="B52">
            <v>16921.973524827117</v>
          </cell>
          <cell r="C52">
            <v>46902629.696532086</v>
          </cell>
          <cell r="N52">
            <v>16921.973524827117</v>
          </cell>
          <cell r="O52">
            <v>46902629.696532086</v>
          </cell>
          <cell r="P52">
            <v>-46885707.723007262</v>
          </cell>
          <cell r="Q52">
            <v>-730914617.7584374</v>
          </cell>
          <cell r="T52">
            <v>18982315.789349452</v>
          </cell>
          <cell r="U52">
            <v>64339548.014266357</v>
          </cell>
          <cell r="V52">
            <v>-45357232.224916905</v>
          </cell>
          <cell r="W52">
            <v>-352022599.00306785</v>
          </cell>
        </row>
        <row r="53">
          <cell r="B53">
            <v>0</v>
          </cell>
          <cell r="C53">
            <v>43666392.150979057</v>
          </cell>
          <cell r="N53">
            <v>0</v>
          </cell>
          <cell r="O53">
            <v>43666392.150979057</v>
          </cell>
          <cell r="P53">
            <v>-43666392.150979057</v>
          </cell>
          <cell r="Q53">
            <v>-774581009.90941644</v>
          </cell>
          <cell r="T53">
            <v>19169648.572733045</v>
          </cell>
          <cell r="U53">
            <v>62826766.864766113</v>
          </cell>
          <cell r="V53">
            <v>-43657118.292033069</v>
          </cell>
          <cell r="W53">
            <v>-395679717.29510093</v>
          </cell>
        </row>
        <row r="54">
          <cell r="B54">
            <v>0</v>
          </cell>
          <cell r="C54">
            <v>39993671.992525034</v>
          </cell>
          <cell r="N54">
            <v>0</v>
          </cell>
          <cell r="O54">
            <v>39993671.992525034</v>
          </cell>
          <cell r="P54">
            <v>-39993671.992525034</v>
          </cell>
          <cell r="Q54">
            <v>-814574681.90194142</v>
          </cell>
          <cell r="T54">
            <v>19377211.630865961</v>
          </cell>
          <cell r="U54">
            <v>60565347.368134409</v>
          </cell>
          <cell r="V54">
            <v>-41188135.737268448</v>
          </cell>
          <cell r="W54">
            <v>-436867853.03236938</v>
          </cell>
        </row>
        <row r="55">
          <cell r="B55">
            <v>0</v>
          </cell>
          <cell r="C55">
            <v>36506086.130175605</v>
          </cell>
          <cell r="N55">
            <v>0</v>
          </cell>
          <cell r="O55">
            <v>36506086.130175605</v>
          </cell>
          <cell r="P55">
            <v>-36506086.130175605</v>
          </cell>
          <cell r="Q55">
            <v>-851080768.03211701</v>
          </cell>
          <cell r="T55">
            <v>19606551.558285821</v>
          </cell>
          <cell r="U55">
            <v>58871184.990068726</v>
          </cell>
          <cell r="V55">
            <v>-39264633.431782901</v>
          </cell>
          <cell r="W55">
            <v>-476132486.46415228</v>
          </cell>
        </row>
        <row r="56">
          <cell r="B56">
            <v>0</v>
          </cell>
          <cell r="C56">
            <v>32341391.568167575</v>
          </cell>
          <cell r="N56">
            <v>0</v>
          </cell>
          <cell r="O56">
            <v>32341391.568167575</v>
          </cell>
          <cell r="P56">
            <v>-32341391.568167575</v>
          </cell>
          <cell r="Q56">
            <v>-883422159.60028458</v>
          </cell>
          <cell r="T56">
            <v>19739204.478676051</v>
          </cell>
          <cell r="U56">
            <v>56314059.871048823</v>
          </cell>
          <cell r="V56">
            <v>-36574855.392372772</v>
          </cell>
          <cell r="W56">
            <v>-512707341.85652506</v>
          </cell>
        </row>
        <row r="57">
          <cell r="B57">
            <v>0</v>
          </cell>
          <cell r="C57">
            <v>27119082.95432796</v>
          </cell>
          <cell r="N57">
            <v>0</v>
          </cell>
          <cell r="O57">
            <v>27119082.95432796</v>
          </cell>
          <cell r="P57">
            <v>-27119082.95432796</v>
          </cell>
          <cell r="Q57">
            <v>-910541242.55461252</v>
          </cell>
          <cell r="T57">
            <v>19879716.747904055</v>
          </cell>
          <cell r="U57">
            <v>52940474.84317223</v>
          </cell>
          <cell r="V57">
            <v>-33060758.095268175</v>
          </cell>
          <cell r="W57">
            <v>-545768099.95179319</v>
          </cell>
        </row>
        <row r="58">
          <cell r="B58">
            <v>0</v>
          </cell>
          <cell r="C58">
            <v>22256356.445103798</v>
          </cell>
          <cell r="N58">
            <v>0</v>
          </cell>
          <cell r="O58">
            <v>22256356.445103798</v>
          </cell>
          <cell r="P58">
            <v>-22256356.445103798</v>
          </cell>
          <cell r="Q58">
            <v>-932797598.99971628</v>
          </cell>
          <cell r="T58">
            <v>20012310.140567236</v>
          </cell>
          <cell r="U58">
            <v>49367509.70682878</v>
          </cell>
          <cell r="V58">
            <v>-29355199.566261545</v>
          </cell>
          <cell r="W58">
            <v>-575123299.51805472</v>
          </cell>
        </row>
        <row r="59">
          <cell r="B59">
            <v>0</v>
          </cell>
          <cell r="C59">
            <v>18919174.967214771</v>
          </cell>
          <cell r="N59">
            <v>0</v>
          </cell>
          <cell r="O59">
            <v>18919174.967214771</v>
          </cell>
          <cell r="P59">
            <v>-18919174.967214771</v>
          </cell>
          <cell r="Q59">
            <v>-951716773.9669311</v>
          </cell>
          <cell r="T59">
            <v>20056930.177356344</v>
          </cell>
          <cell r="U59">
            <v>48292083.376295403</v>
          </cell>
          <cell r="V59">
            <v>-28235153.198939059</v>
          </cell>
          <cell r="W59">
            <v>-603358452.71699381</v>
          </cell>
        </row>
        <row r="60">
          <cell r="B60">
            <v>0</v>
          </cell>
          <cell r="C60">
            <v>15076999.917500881</v>
          </cell>
          <cell r="N60">
            <v>0</v>
          </cell>
          <cell r="O60">
            <v>15076999.917500881</v>
          </cell>
          <cell r="P60">
            <v>-15076999.917500881</v>
          </cell>
          <cell r="Q60">
            <v>-966793773.88443196</v>
          </cell>
          <cell r="T60">
            <v>20219600.50510985</v>
          </cell>
          <cell r="U60">
            <v>46211283.449187391</v>
          </cell>
          <cell r="V60">
            <v>-25991682.94407754</v>
          </cell>
          <cell r="W60">
            <v>-629350135.6610713</v>
          </cell>
        </row>
        <row r="61">
          <cell r="B61">
            <v>0</v>
          </cell>
          <cell r="C61">
            <v>12356129.132290887</v>
          </cell>
          <cell r="N61">
            <v>0</v>
          </cell>
          <cell r="O61">
            <v>12356129.132290887</v>
          </cell>
          <cell r="P61">
            <v>-12356129.132290887</v>
          </cell>
          <cell r="Q61">
            <v>-979149903.0167228</v>
          </cell>
          <cell r="T61">
            <v>20309836.99376582</v>
          </cell>
          <cell r="U61">
            <v>46676515.886886261</v>
          </cell>
          <cell r="V61">
            <v>-26366678.893120442</v>
          </cell>
          <cell r="W61">
            <v>-655716814.55419171</v>
          </cell>
        </row>
        <row r="62">
          <cell r="B62">
            <v>0</v>
          </cell>
          <cell r="C62">
            <v>9238811.8218212891</v>
          </cell>
          <cell r="N62">
            <v>0</v>
          </cell>
          <cell r="O62">
            <v>9238811.8218212891</v>
          </cell>
          <cell r="P62">
            <v>-9238811.8218212891</v>
          </cell>
          <cell r="Q62">
            <v>-988388714.83854413</v>
          </cell>
          <cell r="T62">
            <v>20507623.548094895</v>
          </cell>
          <cell r="U62">
            <v>45141011.215230614</v>
          </cell>
          <cell r="V62">
            <v>-24633387.667135719</v>
          </cell>
          <cell r="W62">
            <v>-680350202.22132742</v>
          </cell>
        </row>
        <row r="63">
          <cell r="B63">
            <v>0</v>
          </cell>
          <cell r="C63">
            <v>7154908.0006565638</v>
          </cell>
          <cell r="N63">
            <v>0</v>
          </cell>
          <cell r="O63">
            <v>7154908.0006565638</v>
          </cell>
          <cell r="P63">
            <v>-7154908.0006565638</v>
          </cell>
          <cell r="Q63">
            <v>-995543622.83920074</v>
          </cell>
          <cell r="T63">
            <v>20454140.223792903</v>
          </cell>
          <cell r="U63">
            <v>46991088.382185794</v>
          </cell>
          <cell r="V63">
            <v>-26536948.158392891</v>
          </cell>
          <cell r="W63">
            <v>-706887150.37972033</v>
          </cell>
        </row>
        <row r="64">
          <cell r="B64">
            <v>0</v>
          </cell>
          <cell r="C64">
            <v>4901427.3065703353</v>
          </cell>
          <cell r="N64">
            <v>0</v>
          </cell>
          <cell r="O64">
            <v>4901427.3065703353</v>
          </cell>
          <cell r="P64">
            <v>-4901427.3065703353</v>
          </cell>
          <cell r="Q64">
            <v>-1000445050.145771</v>
          </cell>
          <cell r="T64">
            <v>20604848.598369166</v>
          </cell>
          <cell r="U64">
            <v>46471922.482332751</v>
          </cell>
          <cell r="V64">
            <v>-25867073.883963585</v>
          </cell>
          <cell r="W64">
            <v>-732754224.26368392</v>
          </cell>
        </row>
        <row r="65">
          <cell r="B65">
            <v>0</v>
          </cell>
          <cell r="C65">
            <v>3703485.4192163413</v>
          </cell>
          <cell r="N65">
            <v>0</v>
          </cell>
          <cell r="O65">
            <v>3703485.4192163413</v>
          </cell>
          <cell r="P65">
            <v>-3703485.4192163413</v>
          </cell>
          <cell r="Q65">
            <v>-1004148535.5649874</v>
          </cell>
          <cell r="T65">
            <v>20567562.571978778</v>
          </cell>
          <cell r="U65">
            <v>48793003.192009665</v>
          </cell>
          <cell r="V65">
            <v>-28225440.620030887</v>
          </cell>
          <cell r="W65">
            <v>-760979664.8837148</v>
          </cell>
        </row>
        <row r="66">
          <cell r="B66">
            <v>0</v>
          </cell>
          <cell r="C66">
            <v>2401933.4620013158</v>
          </cell>
          <cell r="N66">
            <v>0</v>
          </cell>
          <cell r="O66">
            <v>2401933.4620013158</v>
          </cell>
          <cell r="P66">
            <v>-2401933.4620013158</v>
          </cell>
          <cell r="Q66">
            <v>-1006550469.0269887</v>
          </cell>
          <cell r="T66">
            <v>20712312.506385751</v>
          </cell>
          <cell r="U66">
            <v>48838510.295474686</v>
          </cell>
          <cell r="V66">
            <v>-28126197.789088935</v>
          </cell>
          <cell r="W66">
            <v>-789105862.67280376</v>
          </cell>
        </row>
        <row r="67">
          <cell r="B67">
            <v>0</v>
          </cell>
          <cell r="C67">
            <v>1573837.1439307004</v>
          </cell>
          <cell r="N67">
            <v>0</v>
          </cell>
          <cell r="O67">
            <v>1573837.1439307004</v>
          </cell>
          <cell r="P67">
            <v>-1573837.1439307004</v>
          </cell>
          <cell r="Q67">
            <v>-1008124306.1709194</v>
          </cell>
          <cell r="T67">
            <v>20873942.562859476</v>
          </cell>
          <cell r="U67">
            <v>50543900.760938004</v>
          </cell>
          <cell r="V67">
            <v>-29669958.198078528</v>
          </cell>
          <cell r="W67">
            <v>-818775820.87088227</v>
          </cell>
        </row>
        <row r="68">
          <cell r="B68">
            <v>0</v>
          </cell>
          <cell r="C68">
            <v>916872.72475485248</v>
          </cell>
          <cell r="N68">
            <v>0</v>
          </cell>
          <cell r="O68">
            <v>916872.72475485248</v>
          </cell>
          <cell r="P68">
            <v>-916872.72475485248</v>
          </cell>
          <cell r="Q68">
            <v>-1009041178.8956742</v>
          </cell>
          <cell r="T68">
            <v>21041761.850558087</v>
          </cell>
          <cell r="U68">
            <v>51340224.093117617</v>
          </cell>
          <cell r="V68">
            <v>-30298462.24255953</v>
          </cell>
          <cell r="W68">
            <v>-849074283.11344182</v>
          </cell>
        </row>
        <row r="69">
          <cell r="B69">
            <v>0</v>
          </cell>
          <cell r="C69">
            <v>501761.59844396939</v>
          </cell>
          <cell r="N69">
            <v>0</v>
          </cell>
          <cell r="O69">
            <v>501761.59844396939</v>
          </cell>
          <cell r="P69">
            <v>-501761.59844396939</v>
          </cell>
          <cell r="Q69">
            <v>-1009542940.4941182</v>
          </cell>
          <cell r="T69">
            <v>21289739.402654767</v>
          </cell>
          <cell r="U69">
            <v>53723297.172517285</v>
          </cell>
          <cell r="V69">
            <v>-32433557.769862518</v>
          </cell>
          <cell r="W69">
            <v>-881507840.88330436</v>
          </cell>
        </row>
        <row r="70">
          <cell r="B70">
            <v>0</v>
          </cell>
          <cell r="C70">
            <v>420963.16856657306</v>
          </cell>
          <cell r="N70">
            <v>0</v>
          </cell>
          <cell r="O70">
            <v>420963.16856657306</v>
          </cell>
          <cell r="P70">
            <v>-420963.16856657306</v>
          </cell>
          <cell r="Q70">
            <v>-1009963903.6626848</v>
          </cell>
          <cell r="T70">
            <v>21483222.391922511</v>
          </cell>
          <cell r="U70">
            <v>54779058.95970384</v>
          </cell>
          <cell r="V70">
            <v>-33295836.567781329</v>
          </cell>
          <cell r="W70">
            <v>-914803677.45108569</v>
          </cell>
        </row>
        <row r="71">
          <cell r="B71">
            <v>0</v>
          </cell>
          <cell r="C71">
            <v>447689.2149777796</v>
          </cell>
          <cell r="N71">
            <v>0</v>
          </cell>
          <cell r="O71">
            <v>447689.2149777796</v>
          </cell>
          <cell r="P71">
            <v>-447689.2149777796</v>
          </cell>
          <cell r="Q71">
            <v>-1010411592.8776625</v>
          </cell>
          <cell r="T71">
            <v>21625755.915200051</v>
          </cell>
          <cell r="U71">
            <v>57457134.478367224</v>
          </cell>
          <cell r="V71">
            <v>-35831378.56316717</v>
          </cell>
          <cell r="W71">
            <v>-950635056.0142529</v>
          </cell>
        </row>
        <row r="72">
          <cell r="B72">
            <v>0</v>
          </cell>
          <cell r="C72">
            <v>479705.68394068477</v>
          </cell>
          <cell r="N72">
            <v>0</v>
          </cell>
          <cell r="O72">
            <v>479705.68394068477</v>
          </cell>
          <cell r="P72">
            <v>-479705.68394068477</v>
          </cell>
          <cell r="Q72">
            <v>-1010891298.5616032</v>
          </cell>
          <cell r="T72">
            <v>21892246.000365831</v>
          </cell>
          <cell r="U72">
            <v>58500526.904531397</v>
          </cell>
          <cell r="V72">
            <v>-36608280.904165566</v>
          </cell>
          <cell r="W72">
            <v>-987243336.91841841</v>
          </cell>
        </row>
        <row r="73">
          <cell r="B73">
            <v>0</v>
          </cell>
          <cell r="C73">
            <v>515298.38760642812</v>
          </cell>
          <cell r="N73">
            <v>0</v>
          </cell>
          <cell r="O73">
            <v>515298.38760642812</v>
          </cell>
          <cell r="P73">
            <v>-515298.38760642812</v>
          </cell>
          <cell r="Q73">
            <v>-1011406596.9492096</v>
          </cell>
          <cell r="T73">
            <v>22133076.424057256</v>
          </cell>
          <cell r="U73">
            <v>60919499.840927161</v>
          </cell>
          <cell r="V73">
            <v>-38786423.416869909</v>
          </cell>
          <cell r="W73">
            <v>-1026029760.3352883</v>
          </cell>
        </row>
        <row r="74">
          <cell r="B74">
            <v>0</v>
          </cell>
          <cell r="C74">
            <v>553829.31496279221</v>
          </cell>
          <cell r="N74">
            <v>0</v>
          </cell>
          <cell r="O74">
            <v>553829.31496279221</v>
          </cell>
          <cell r="P74">
            <v>-553829.31496279221</v>
          </cell>
          <cell r="Q74">
            <v>-1011960426.2641723</v>
          </cell>
          <cell r="T74">
            <v>22366163.04650183</v>
          </cell>
          <cell r="U74">
            <v>61500991.151862241</v>
          </cell>
          <cell r="V74">
            <v>-39134828.105360411</v>
          </cell>
          <cell r="W74">
            <v>-1065164588.4406487</v>
          </cell>
        </row>
        <row r="75">
          <cell r="B75">
            <v>0</v>
          </cell>
          <cell r="C75">
            <v>10874.2342755143</v>
          </cell>
          <cell r="N75">
            <v>0</v>
          </cell>
          <cell r="O75">
            <v>10874.2342755143</v>
          </cell>
          <cell r="P75">
            <v>-10874.2342755143</v>
          </cell>
          <cell r="Q75">
            <v>-1011971300.4984478</v>
          </cell>
          <cell r="T75">
            <v>22754987.653106313</v>
          </cell>
          <cell r="U75">
            <v>60701757.96939759</v>
          </cell>
          <cell r="V75">
            <v>-37946770.316291273</v>
          </cell>
          <cell r="W75">
            <v>-1103111358.7569399</v>
          </cell>
        </row>
        <row r="76">
          <cell r="B76">
            <v>0</v>
          </cell>
          <cell r="C76">
            <v>0</v>
          </cell>
          <cell r="N76">
            <v>0</v>
          </cell>
          <cell r="O76">
            <v>0</v>
          </cell>
          <cell r="P76">
            <v>0</v>
          </cell>
          <cell r="Q76">
            <v>-1011971300.4984478</v>
          </cell>
          <cell r="T76">
            <v>23017633.381548077</v>
          </cell>
          <cell r="U76">
            <v>60201574.453423619</v>
          </cell>
          <cell r="V76">
            <v>-37183941.071875542</v>
          </cell>
          <cell r="W76">
            <v>-1140295299.8288155</v>
          </cell>
        </row>
        <row r="77">
          <cell r="B77">
            <v>0</v>
          </cell>
          <cell r="C77">
            <v>0</v>
          </cell>
          <cell r="N77">
            <v>0</v>
          </cell>
          <cell r="O77">
            <v>0</v>
          </cell>
          <cell r="P77">
            <v>0</v>
          </cell>
          <cell r="Q77">
            <v>-1011971300.4984478</v>
          </cell>
          <cell r="T77">
            <v>23382386.06152916</v>
          </cell>
          <cell r="U77">
            <v>59863166.597314201</v>
          </cell>
          <cell r="V77">
            <v>-36480780.535785042</v>
          </cell>
          <cell r="W77">
            <v>-1176776080.3646004</v>
          </cell>
        </row>
        <row r="78">
          <cell r="B78">
            <v>0</v>
          </cell>
          <cell r="C78">
            <v>0</v>
          </cell>
          <cell r="N78">
            <v>0</v>
          </cell>
          <cell r="O78">
            <v>0</v>
          </cell>
          <cell r="P78">
            <v>0</v>
          </cell>
          <cell r="Q78">
            <v>-1011971300.4984478</v>
          </cell>
          <cell r="T78">
            <v>23655189.811976895</v>
          </cell>
          <cell r="U78">
            <v>59555357.388462529</v>
          </cell>
          <cell r="V78">
            <v>-35900167.576485634</v>
          </cell>
          <cell r="W78">
            <v>-1212676247.9410861</v>
          </cell>
        </row>
        <row r="79">
          <cell r="B79">
            <v>0</v>
          </cell>
          <cell r="C79">
            <v>0</v>
          </cell>
          <cell r="N79">
            <v>0</v>
          </cell>
          <cell r="O79">
            <v>0</v>
          </cell>
          <cell r="P79">
            <v>0</v>
          </cell>
          <cell r="Q79">
            <v>-1011971300.4984478</v>
          </cell>
          <cell r="T79">
            <v>24073095.841445506</v>
          </cell>
          <cell r="U79">
            <v>60238676.595474586</v>
          </cell>
          <cell r="V79">
            <v>-36165580.75402908</v>
          </cell>
          <cell r="W79">
            <v>-1248841828.6951151</v>
          </cell>
        </row>
        <row r="80">
          <cell r="B80">
            <v>0</v>
          </cell>
          <cell r="C80">
            <v>0</v>
          </cell>
          <cell r="N80">
            <v>0</v>
          </cell>
          <cell r="O80">
            <v>0</v>
          </cell>
          <cell r="P80">
            <v>0</v>
          </cell>
          <cell r="Q80">
            <v>-1011971300.4984478</v>
          </cell>
          <cell r="T80">
            <v>24433372.38214647</v>
          </cell>
          <cell r="U80">
            <v>59987673.819037206</v>
          </cell>
          <cell r="V80">
            <v>-35554301.436890736</v>
          </cell>
          <cell r="W80">
            <v>-1284396130.1320059</v>
          </cell>
        </row>
        <row r="81">
          <cell r="B81">
            <v>0</v>
          </cell>
          <cell r="C81">
            <v>0</v>
          </cell>
          <cell r="N81">
            <v>0</v>
          </cell>
          <cell r="O81">
            <v>0</v>
          </cell>
          <cell r="P81">
            <v>0</v>
          </cell>
          <cell r="Q81">
            <v>-1011971300.4984478</v>
          </cell>
          <cell r="T81">
            <v>24806117.198281292</v>
          </cell>
          <cell r="U81">
            <v>60339633.456752919</v>
          </cell>
          <cell r="V81">
            <v>-35533516.258471623</v>
          </cell>
          <cell r="W81">
            <v>-1319929646.3904777</v>
          </cell>
        </row>
        <row r="82">
          <cell r="B82">
            <v>0</v>
          </cell>
          <cell r="C82">
            <v>0</v>
          </cell>
          <cell r="N82">
            <v>0</v>
          </cell>
          <cell r="O82">
            <v>0</v>
          </cell>
          <cell r="P82">
            <v>0</v>
          </cell>
          <cell r="Q82">
            <v>-1011971300.4984478</v>
          </cell>
          <cell r="T82">
            <v>25090124.602779135</v>
          </cell>
          <cell r="U82">
            <v>59613276.65988142</v>
          </cell>
          <cell r="V82">
            <v>-34523152.057102285</v>
          </cell>
          <cell r="W82">
            <v>-1354452798.4475799</v>
          </cell>
        </row>
        <row r="83">
          <cell r="B83">
            <v>0</v>
          </cell>
          <cell r="C83">
            <v>0</v>
          </cell>
          <cell r="N83">
            <v>0</v>
          </cell>
          <cell r="O83">
            <v>0</v>
          </cell>
          <cell r="P83">
            <v>0</v>
          </cell>
          <cell r="Q83">
            <v>-1011971300.4984478</v>
          </cell>
          <cell r="T83">
            <v>25426173.346761715</v>
          </cell>
          <cell r="U83">
            <v>58062894.590825729</v>
          </cell>
          <cell r="V83">
            <v>-32636721.244064014</v>
          </cell>
          <cell r="W83">
            <v>-1387089519.691644</v>
          </cell>
        </row>
        <row r="84">
          <cell r="B84">
            <v>0</v>
          </cell>
          <cell r="C84">
            <v>0</v>
          </cell>
          <cell r="N84">
            <v>0</v>
          </cell>
          <cell r="O84">
            <v>0</v>
          </cell>
          <cell r="P84">
            <v>0</v>
          </cell>
          <cell r="Q84">
            <v>-1011971300.4984478</v>
          </cell>
          <cell r="T84">
            <v>25703176.630127922</v>
          </cell>
          <cell r="U84">
            <v>56232537.761026949</v>
          </cell>
          <cell r="V84">
            <v>-30529361.130899027</v>
          </cell>
          <cell r="W84">
            <v>-1417618880.8225429</v>
          </cell>
        </row>
        <row r="85">
          <cell r="B85">
            <v>0</v>
          </cell>
          <cell r="C85">
            <v>0</v>
          </cell>
          <cell r="N85">
            <v>0</v>
          </cell>
          <cell r="O85">
            <v>0</v>
          </cell>
          <cell r="P85">
            <v>0</v>
          </cell>
          <cell r="Q85">
            <v>-1011971300.4984478</v>
          </cell>
          <cell r="T85">
            <v>26032577.950114999</v>
          </cell>
          <cell r="U85">
            <v>54936936.568522468</v>
          </cell>
          <cell r="V85">
            <v>-28904358.618407469</v>
          </cell>
          <cell r="W85">
            <v>-1446523239.4409504</v>
          </cell>
        </row>
        <row r="86">
          <cell r="B86">
            <v>0</v>
          </cell>
          <cell r="C86">
            <v>0</v>
          </cell>
          <cell r="N86">
            <v>0</v>
          </cell>
          <cell r="O86">
            <v>0</v>
          </cell>
          <cell r="P86">
            <v>0</v>
          </cell>
          <cell r="Q86">
            <v>-1011971300.4984478</v>
          </cell>
          <cell r="T86">
            <v>26327604.406683505</v>
          </cell>
          <cell r="U86">
            <v>53747782.107976675</v>
          </cell>
          <cell r="V86">
            <v>-27420177.70129317</v>
          </cell>
          <cell r="W86">
            <v>-1473943417.1422436</v>
          </cell>
        </row>
        <row r="87">
          <cell r="B87">
            <v>0</v>
          </cell>
          <cell r="C87">
            <v>0</v>
          </cell>
          <cell r="N87">
            <v>0</v>
          </cell>
          <cell r="O87">
            <v>0</v>
          </cell>
          <cell r="P87">
            <v>0</v>
          </cell>
          <cell r="Q87">
            <v>-1011971300.4984478</v>
          </cell>
          <cell r="T87">
            <v>26642644.459335316</v>
          </cell>
          <cell r="U87">
            <v>52775917.984976865</v>
          </cell>
          <cell r="V87">
            <v>-26133273.525641549</v>
          </cell>
          <cell r="W87">
            <v>-1500076690.6678851</v>
          </cell>
        </row>
        <row r="88">
          <cell r="B88">
            <v>0</v>
          </cell>
          <cell r="C88">
            <v>0</v>
          </cell>
          <cell r="N88">
            <v>0</v>
          </cell>
          <cell r="O88">
            <v>0</v>
          </cell>
          <cell r="P88">
            <v>0</v>
          </cell>
          <cell r="Q88">
            <v>-1011971300.4984478</v>
          </cell>
          <cell r="T88">
            <v>26924281.195250321</v>
          </cell>
          <cell r="U88">
            <v>52262455.450450845</v>
          </cell>
          <cell r="V88">
            <v>-25338174.255200524</v>
          </cell>
          <cell r="W88">
            <v>-1525414864.9230857</v>
          </cell>
        </row>
      </sheetData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H51"/>
  <sheetViews>
    <sheetView showGridLines="0" tabSelected="1" view="pageLayout" zoomScaleNormal="100" workbookViewId="0">
      <selection activeCell="F8" sqref="F8"/>
    </sheetView>
  </sheetViews>
  <sheetFormatPr defaultRowHeight="15" x14ac:dyDescent="0.25"/>
  <cols>
    <col min="1" max="1" width="4.140625" customWidth="1"/>
    <col min="2" max="2" width="6.28515625" customWidth="1"/>
    <col min="3" max="3" width="13.7109375" customWidth="1"/>
    <col min="4" max="4" width="10.85546875" customWidth="1"/>
    <col min="5" max="5" width="19.85546875" customWidth="1"/>
    <col min="6" max="6" width="10.5703125" customWidth="1"/>
    <col min="7" max="7" width="18.28515625" customWidth="1"/>
    <col min="8" max="8" width="10.140625" customWidth="1"/>
  </cols>
  <sheetData>
    <row r="1" spans="1:8" ht="23.25" x14ac:dyDescent="0.25">
      <c r="A1" s="284" t="s">
        <v>101</v>
      </c>
      <c r="B1" s="284"/>
      <c r="C1" s="284"/>
      <c r="D1" s="284"/>
      <c r="E1" s="284"/>
      <c r="F1" s="284"/>
      <c r="G1" s="284"/>
    </row>
    <row r="2" spans="1:8" ht="14.25" customHeight="1" x14ac:dyDescent="0.25">
      <c r="A2" s="20"/>
      <c r="B2" s="20"/>
      <c r="C2" s="20"/>
      <c r="D2" s="20"/>
      <c r="E2" s="20"/>
      <c r="F2" s="20"/>
      <c r="G2" s="20"/>
    </row>
    <row r="3" spans="1:8" ht="18.75" x14ac:dyDescent="0.25">
      <c r="A3" s="20"/>
      <c r="B3" s="285" t="s">
        <v>93</v>
      </c>
      <c r="C3" s="285"/>
      <c r="D3" s="285"/>
      <c r="E3" s="21">
        <f>'[1]1-PREMISSA'!$C$6</f>
        <v>2020</v>
      </c>
      <c r="F3" s="22"/>
      <c r="G3" s="23"/>
    </row>
    <row r="4" spans="1:8" x14ac:dyDescent="0.25">
      <c r="A4" s="20"/>
      <c r="B4" s="285" t="s">
        <v>94</v>
      </c>
      <c r="C4" s="285"/>
      <c r="D4" s="285"/>
      <c r="E4" s="24" t="str">
        <f>'[1]1-PREMISSA'!$C$7</f>
        <v>ALTAMIRA-PA</v>
      </c>
      <c r="F4" s="25"/>
      <c r="G4" s="25"/>
    </row>
    <row r="5" spans="1:8" ht="15" customHeight="1" x14ac:dyDescent="0.25">
      <c r="A5" s="20"/>
      <c r="B5" s="285" t="s">
        <v>122</v>
      </c>
      <c r="C5" s="285"/>
      <c r="D5" s="285"/>
      <c r="E5" s="30">
        <f>'[1]1-PREMISSA'!$C$12</f>
        <v>1571</v>
      </c>
      <c r="F5" s="31" t="str">
        <f>IF('[1]1-PREMISSA'!$F$18="1º","",CONCATENATE("(",'[1]1-PREMISSA'!$F$18," ",'[1]1-PREMISSA'!$E$18,")"))</f>
        <v/>
      </c>
      <c r="G5" s="25"/>
    </row>
    <row r="6" spans="1:8" ht="15" customHeight="1" x14ac:dyDescent="0.25">
      <c r="A6" s="20"/>
      <c r="B6" s="285" t="s">
        <v>95</v>
      </c>
      <c r="C6" s="285"/>
      <c r="D6" s="285"/>
      <c r="E6" s="26">
        <f>'[1]1-PREMISSA'!$C$15</f>
        <v>44120</v>
      </c>
      <c r="F6" s="27"/>
      <c r="G6" s="20"/>
    </row>
    <row r="7" spans="1:8" x14ac:dyDescent="0.25">
      <c r="A7" s="20"/>
      <c r="B7" s="285" t="s">
        <v>96</v>
      </c>
      <c r="C7" s="285"/>
      <c r="D7" s="285"/>
      <c r="E7" s="26">
        <f>'[1]1-PREMISSA'!$C$14</f>
        <v>43830</v>
      </c>
      <c r="F7" s="27"/>
      <c r="G7" s="20"/>
    </row>
    <row r="8" spans="1:8" x14ac:dyDescent="0.25">
      <c r="A8" s="20"/>
      <c r="B8" s="33"/>
      <c r="C8" s="33"/>
      <c r="D8" s="33"/>
      <c r="E8" s="26"/>
      <c r="F8" s="27"/>
      <c r="G8" s="20"/>
    </row>
    <row r="9" spans="1:8" x14ac:dyDescent="0.25">
      <c r="A9" s="20"/>
      <c r="B9" s="33"/>
      <c r="C9" s="33"/>
      <c r="D9" s="33"/>
      <c r="E9" s="26"/>
      <c r="F9" s="27"/>
      <c r="G9" s="20"/>
    </row>
    <row r="10" spans="1:8" ht="12" customHeight="1" x14ac:dyDescent="0.25">
      <c r="A10" s="20"/>
      <c r="B10" s="20"/>
      <c r="C10" s="20"/>
      <c r="D10" s="27"/>
      <c r="E10" s="27"/>
      <c r="F10" s="27"/>
    </row>
    <row r="11" spans="1:8" x14ac:dyDescent="0.25">
      <c r="E11" s="286" t="str">
        <f>CONCATENATE("Cálculo Atuarial - ",'[1]1-PREMISSA'!$C$6,)</f>
        <v>Cálculo Atuarial - 2020</v>
      </c>
      <c r="F11" s="287"/>
      <c r="G11" s="263" t="str">
        <f>CONCATENATE("Cálculo Atuarial - ",'[1]1-PREMISSA'!$C$6-1,)</f>
        <v>Cálculo Atuarial - 2019</v>
      </c>
      <c r="H11" s="263"/>
    </row>
    <row r="12" spans="1:8" ht="21" customHeight="1" x14ac:dyDescent="0.25">
      <c r="A12" s="264" t="s">
        <v>97</v>
      </c>
      <c r="B12" s="265"/>
      <c r="C12" s="265"/>
      <c r="D12" s="266"/>
      <c r="E12" s="34">
        <f>'[1]14-ALÍQUOTAS'!$C$10</f>
        <v>4154098.1581818503</v>
      </c>
      <c r="F12" s="35"/>
      <c r="G12" s="41">
        <f>'[1]14-ALÍQUOTAS'!$E$10</f>
        <v>3689906.9727272321</v>
      </c>
      <c r="H12" s="42"/>
    </row>
    <row r="13" spans="1:8" ht="6" customHeight="1" x14ac:dyDescent="0.3">
      <c r="A13" s="36"/>
      <c r="E13" s="36"/>
      <c r="G13" s="36"/>
    </row>
    <row r="14" spans="1:8" ht="19.5" customHeight="1" x14ac:dyDescent="0.25">
      <c r="A14" s="267" t="s">
        <v>123</v>
      </c>
      <c r="B14" s="268"/>
      <c r="C14" s="268"/>
      <c r="D14" s="269"/>
      <c r="E14" s="273" t="s">
        <v>98</v>
      </c>
      <c r="F14" s="273" t="s">
        <v>99</v>
      </c>
      <c r="G14" s="274" t="s">
        <v>98</v>
      </c>
      <c r="H14" s="274" t="s">
        <v>99</v>
      </c>
    </row>
    <row r="15" spans="1:8" ht="21" customHeight="1" x14ac:dyDescent="0.25">
      <c r="A15" s="270"/>
      <c r="B15" s="271"/>
      <c r="C15" s="271"/>
      <c r="D15" s="272"/>
      <c r="E15" s="273"/>
      <c r="F15" s="273"/>
      <c r="G15" s="274"/>
      <c r="H15" s="274"/>
    </row>
    <row r="16" spans="1:8" ht="26.25" customHeight="1" x14ac:dyDescent="0.25">
      <c r="A16" s="275" t="s">
        <v>142</v>
      </c>
      <c r="B16" s="276"/>
      <c r="C16" s="276"/>
      <c r="D16" s="277"/>
      <c r="E16" s="37">
        <f>'[1]14-ALÍQUOTAS'!C12</f>
        <v>748604.86</v>
      </c>
      <c r="F16" s="38">
        <f>'[1]14-ALÍQUOTAS'!D12</f>
        <v>0.1802</v>
      </c>
      <c r="G16" s="43">
        <f>'[1]14-ALÍQUOTAS'!E12</f>
        <v>670077.32341258286</v>
      </c>
      <c r="H16" s="44">
        <f>'[1]14-ALÍQUOTAS'!F12</f>
        <v>0.18160000000000001</v>
      </c>
    </row>
    <row r="17" spans="1:8" ht="26.25" customHeight="1" x14ac:dyDescent="0.25">
      <c r="A17" s="275" t="s">
        <v>124</v>
      </c>
      <c r="B17" s="276"/>
      <c r="C17" s="276"/>
      <c r="D17" s="277"/>
      <c r="E17" s="37">
        <f>'[1]14-ALÍQUOTAS'!C13</f>
        <v>34939.050000000003</v>
      </c>
      <c r="F17" s="38">
        <f>'[1]14-ALÍQUOTAS'!D13</f>
        <v>8.3999999999999995E-3</v>
      </c>
      <c r="G17" s="43">
        <f>'[1]14-ALÍQUOTAS'!E13</f>
        <v>27266.354898754307</v>
      </c>
      <c r="H17" s="44">
        <f>'[1]14-ALÍQUOTAS'!F13</f>
        <v>7.4000000000000003E-3</v>
      </c>
    </row>
    <row r="18" spans="1:8" ht="26.25" customHeight="1" x14ac:dyDescent="0.25">
      <c r="A18" s="275" t="s">
        <v>125</v>
      </c>
      <c r="B18" s="276"/>
      <c r="C18" s="276"/>
      <c r="D18" s="277"/>
      <c r="E18" s="37">
        <f>'[1]14-ALÍQUOTAS'!C14</f>
        <v>41489.464729676081</v>
      </c>
      <c r="F18" s="38">
        <f>'[1]14-ALÍQUOTAS'!D14</f>
        <v>0.01</v>
      </c>
      <c r="G18" s="43">
        <f>'[1]14-ALÍQUOTAS'!E14</f>
        <v>35568.512310896498</v>
      </c>
      <c r="H18" s="44">
        <f>'[1]14-ALÍQUOTAS'!F14</f>
        <v>9.5999999999999992E-3</v>
      </c>
    </row>
    <row r="19" spans="1:8" ht="26.25" customHeight="1" x14ac:dyDescent="0.25">
      <c r="A19" s="275" t="s">
        <v>143</v>
      </c>
      <c r="B19" s="276"/>
      <c r="C19" s="276"/>
      <c r="D19" s="277"/>
      <c r="E19" s="37">
        <f>'[1]14-ALÍQUOTAS'!C15</f>
        <v>66999.17</v>
      </c>
      <c r="F19" s="38">
        <f>'[1]14-ALÍQUOTAS'!D15</f>
        <v>1.61E-2</v>
      </c>
      <c r="G19" s="43">
        <f>'[1]14-ALÍQUOTAS'!E15</f>
        <v>40204.497540289114</v>
      </c>
      <c r="H19" s="44">
        <f>'[1]14-ALÍQUOTAS'!F15</f>
        <v>1.09E-2</v>
      </c>
    </row>
    <row r="20" spans="1:8" ht="26.25" customHeight="1" x14ac:dyDescent="0.25">
      <c r="A20" s="275" t="s">
        <v>126</v>
      </c>
      <c r="B20" s="276"/>
      <c r="C20" s="276"/>
      <c r="D20" s="277"/>
      <c r="E20" s="37">
        <f>'[1]14-ALÍQUOTAS'!C16</f>
        <v>8538.33</v>
      </c>
      <c r="F20" s="38">
        <f>'[1]14-ALÍQUOTAS'!D16</f>
        <v>2.0999999999999999E-3</v>
      </c>
      <c r="G20" s="43">
        <f>'[1]14-ALÍQUOTAS'!E16</f>
        <v>4896.9040576982443</v>
      </c>
      <c r="H20" s="44">
        <f>'[1]14-ALÍQUOTAS'!F16</f>
        <v>1.2999999999999999E-3</v>
      </c>
    </row>
    <row r="21" spans="1:8" ht="26.25" customHeight="1" x14ac:dyDescent="0.25">
      <c r="A21" s="275" t="s">
        <v>127</v>
      </c>
      <c r="B21" s="276"/>
      <c r="C21" s="276"/>
      <c r="D21" s="277"/>
      <c r="E21" s="37">
        <f>'[1]14-ALÍQUOTAS'!C17</f>
        <v>0</v>
      </c>
      <c r="F21" s="38">
        <f>'[1]14-ALÍQUOTAS'!D17</f>
        <v>0</v>
      </c>
      <c r="G21" s="43">
        <f>'[1]14-ALÍQUOTAS'!E17</f>
        <v>18185.574166666986</v>
      </c>
      <c r="H21" s="44">
        <f>'[1]14-ALÍQUOTAS'!F17</f>
        <v>4.8999999999999998E-3</v>
      </c>
    </row>
    <row r="22" spans="1:8" ht="26.25" customHeight="1" x14ac:dyDescent="0.25">
      <c r="A22" s="275" t="s">
        <v>128</v>
      </c>
      <c r="B22" s="276"/>
      <c r="C22" s="276"/>
      <c r="D22" s="277"/>
      <c r="E22" s="37">
        <f>'[1]14-ALÍQUOTAS'!C18</f>
        <v>0</v>
      </c>
      <c r="F22" s="38">
        <f>'[1]14-ALÍQUOTAS'!D18</f>
        <v>0</v>
      </c>
      <c r="G22" s="43">
        <f>'[1]14-ALÍQUOTAS'!E18</f>
        <v>0</v>
      </c>
      <c r="H22" s="44">
        <f>'[1]14-ALÍQUOTAS'!F18</f>
        <v>0</v>
      </c>
    </row>
    <row r="23" spans="1:8" ht="26.25" customHeight="1" x14ac:dyDescent="0.25">
      <c r="A23" s="275" t="s">
        <v>129</v>
      </c>
      <c r="B23" s="276"/>
      <c r="C23" s="276"/>
      <c r="D23" s="277"/>
      <c r="E23" s="37">
        <f>'[1]14-ALÍQUOTAS'!C19</f>
        <v>0</v>
      </c>
      <c r="F23" s="38">
        <f>'[1]14-ALÍQUOTAS'!D19</f>
        <v>0</v>
      </c>
      <c r="G23" s="43">
        <f>'[1]14-ALÍQUOTAS'!E19</f>
        <v>3883.2188888890455</v>
      </c>
      <c r="H23" s="44">
        <f>'[1]14-ALÍQUOTAS'!F19</f>
        <v>1.1000000000000001E-3</v>
      </c>
    </row>
    <row r="24" spans="1:8" ht="26.25" customHeight="1" x14ac:dyDescent="0.25">
      <c r="A24" s="275" t="s">
        <v>130</v>
      </c>
      <c r="B24" s="276"/>
      <c r="C24" s="276"/>
      <c r="D24" s="277"/>
      <c r="E24" s="37">
        <f>'[1]14-ALÍQUOTAS'!C20</f>
        <v>0</v>
      </c>
      <c r="F24" s="38">
        <f>'[1]14-ALÍQUOTAS'!D20</f>
        <v>0</v>
      </c>
      <c r="G24" s="43">
        <f>'[1]14-ALÍQUOTAS'!E20</f>
        <v>0</v>
      </c>
      <c r="H24" s="44">
        <f>'[1]14-ALÍQUOTAS'!F20</f>
        <v>0</v>
      </c>
    </row>
    <row r="25" spans="1:8" ht="3" customHeight="1" x14ac:dyDescent="0.25">
      <c r="E25" s="37"/>
    </row>
    <row r="26" spans="1:8" ht="27" customHeight="1" x14ac:dyDescent="0.25">
      <c r="A26" s="278" t="s">
        <v>100</v>
      </c>
      <c r="B26" s="279"/>
      <c r="C26" s="279"/>
      <c r="D26" s="280"/>
      <c r="E26" s="39">
        <f>'[1]14-ALÍQUOTAS'!$C$21</f>
        <v>900570.87472967617</v>
      </c>
      <c r="F26" s="40">
        <f>'[1]14-ALÍQUOTAS'!$D$21</f>
        <v>0.21679999999999999</v>
      </c>
      <c r="G26" s="43">
        <f>'[1]14-ALÍQUOTAS'!$E$21</f>
        <v>800082.38527577696</v>
      </c>
      <c r="H26" s="44">
        <f>'[1]14-ALÍQUOTAS'!$F$21</f>
        <v>0.21679999999999996</v>
      </c>
    </row>
    <row r="27" spans="1:8" ht="12.75" customHeight="1" x14ac:dyDescent="0.25">
      <c r="A27" s="257" t="s">
        <v>211</v>
      </c>
      <c r="B27" s="20"/>
      <c r="C27" s="20"/>
      <c r="D27" s="20"/>
      <c r="E27" s="20"/>
      <c r="F27" s="20"/>
    </row>
    <row r="28" spans="1:8" ht="5.25" customHeight="1" x14ac:dyDescent="0.25"/>
    <row r="29" spans="1:8" ht="15" customHeight="1" x14ac:dyDescent="0.25"/>
    <row r="30" spans="1:8" ht="21" customHeight="1" x14ac:dyDescent="0.25"/>
    <row r="31" spans="1:8" ht="16.5" customHeight="1" x14ac:dyDescent="0.25"/>
    <row r="32" spans="1:8" ht="16.5" customHeight="1" x14ac:dyDescent="0.25"/>
    <row r="33" spans="1:8" ht="27.75" customHeight="1" x14ac:dyDescent="0.25"/>
    <row r="34" spans="1:8" ht="13.5" customHeight="1" x14ac:dyDescent="0.25"/>
    <row r="35" spans="1:8" ht="17.25" customHeight="1" x14ac:dyDescent="0.25"/>
    <row r="36" spans="1:8" ht="17.25" customHeight="1" x14ac:dyDescent="0.25"/>
    <row r="37" spans="1:8" ht="17.25" customHeight="1" x14ac:dyDescent="0.3">
      <c r="A37" s="281" t="s">
        <v>144</v>
      </c>
      <c r="B37" s="281"/>
      <c r="C37" s="281"/>
      <c r="D37" s="281"/>
      <c r="E37" s="281"/>
      <c r="F37" s="281"/>
      <c r="G37" s="281"/>
      <c r="H37" s="281"/>
    </row>
    <row r="38" spans="1:8" ht="17.25" customHeight="1" x14ac:dyDescent="0.3">
      <c r="A38" s="281" t="s">
        <v>145</v>
      </c>
      <c r="B38" s="281"/>
      <c r="C38" s="281"/>
      <c r="D38" s="281"/>
      <c r="E38" s="281"/>
      <c r="F38" s="281"/>
      <c r="G38" s="281"/>
      <c r="H38" s="281"/>
    </row>
    <row r="39" spans="1:8" ht="21.75" customHeight="1" x14ac:dyDescent="0.25"/>
    <row r="40" spans="1:8" ht="30" customHeight="1" x14ac:dyDescent="0.25">
      <c r="A40" s="45"/>
      <c r="B40" s="46"/>
      <c r="C40" s="46"/>
      <c r="D40" s="64"/>
      <c r="E40" s="282" t="s">
        <v>100</v>
      </c>
      <c r="F40" s="283"/>
      <c r="G40" s="282" t="s">
        <v>131</v>
      </c>
      <c r="H40" s="283"/>
    </row>
    <row r="41" spans="1:8" ht="26.25" customHeight="1" x14ac:dyDescent="0.25">
      <c r="A41" s="65"/>
      <c r="B41" s="66"/>
      <c r="C41" s="66"/>
      <c r="D41" s="67"/>
      <c r="E41" s="47" t="s">
        <v>98</v>
      </c>
      <c r="F41" s="47" t="s">
        <v>99</v>
      </c>
      <c r="G41" s="47" t="s">
        <v>98</v>
      </c>
      <c r="H41" s="47" t="s">
        <v>99</v>
      </c>
    </row>
    <row r="42" spans="1:8" ht="26.25" customHeight="1" x14ac:dyDescent="0.25">
      <c r="A42" s="60" t="s">
        <v>132</v>
      </c>
      <c r="B42" s="61"/>
      <c r="C42" s="69"/>
      <c r="D42" s="35"/>
      <c r="E42" s="48">
        <f>'[1]14-ALÍQUOTAS'!$C$34</f>
        <v>456950.79740000353</v>
      </c>
      <c r="F42" s="49">
        <f>'[1]14-ALÍQUOTAS'!$D$34</f>
        <v>0.11</v>
      </c>
      <c r="G42" s="50" t="s">
        <v>133</v>
      </c>
      <c r="H42" s="50" t="s">
        <v>133</v>
      </c>
    </row>
    <row r="43" spans="1:8" ht="26.25" customHeight="1" x14ac:dyDescent="0.25">
      <c r="A43" s="60" t="s">
        <v>134</v>
      </c>
      <c r="B43" s="61"/>
      <c r="C43" s="69"/>
      <c r="D43" s="35"/>
      <c r="E43" s="48">
        <f>'[1]14-ALÍQUOTAS'!$C$35</f>
        <v>526739.6464574585</v>
      </c>
      <c r="F43" s="49">
        <f>'[1]14-ALÍQUOTAS'!$D$35</f>
        <v>0.12679999999999997</v>
      </c>
      <c r="G43" s="51">
        <f>'[1]14-ALÍQUOTAS'!$E$35</f>
        <v>62311.472372727752</v>
      </c>
      <c r="H43" s="52">
        <f>'[1]14-ALÍQUOTAS'!$F$35</f>
        <v>1.4999999999999999E-2</v>
      </c>
    </row>
    <row r="44" spans="1:8" ht="27.75" customHeight="1" x14ac:dyDescent="0.25">
      <c r="A44" s="62" t="s">
        <v>135</v>
      </c>
      <c r="B44" s="62"/>
      <c r="C44" s="70"/>
      <c r="D44" s="71"/>
      <c r="E44" s="53">
        <f>'[1]14-ALÍQUOTAS'!$C$36</f>
        <v>983690.44385746203</v>
      </c>
      <c r="F44" s="54">
        <f>'[1]14-ALÍQUOTAS'!$D$36</f>
        <v>0.23679999999999995</v>
      </c>
      <c r="G44" s="55">
        <f>'[1]14-ALÍQUOTAS'!$E$36</f>
        <v>62311.472372727752</v>
      </c>
      <c r="H44" s="56">
        <f>'[1]14-ALÍQUOTAS'!$F$36</f>
        <v>1.4999999999999999E-2</v>
      </c>
    </row>
    <row r="45" spans="1:8" ht="34.5" customHeight="1" x14ac:dyDescent="0.25">
      <c r="A45" s="57" t="s">
        <v>136</v>
      </c>
      <c r="H45" s="28"/>
    </row>
    <row r="46" spans="1:8" ht="26.25" customHeight="1" x14ac:dyDescent="0.25">
      <c r="A46" s="63" t="s">
        <v>137</v>
      </c>
      <c r="B46" s="63"/>
      <c r="C46" s="69"/>
      <c r="D46" s="35"/>
      <c r="E46" s="58">
        <f>'[1]14-ALÍQUOTAS'!$C$37</f>
        <v>158.33840000000006</v>
      </c>
      <c r="F46" s="49">
        <f>'[1]14-ALÍQUOTAS'!$D$37</f>
        <v>0.11</v>
      </c>
      <c r="G46" s="50" t="s">
        <v>133</v>
      </c>
      <c r="H46" s="50" t="s">
        <v>133</v>
      </c>
    </row>
    <row r="47" spans="1:8" ht="26.25" customHeight="1" x14ac:dyDescent="0.25">
      <c r="A47" s="63" t="s">
        <v>138</v>
      </c>
      <c r="B47" s="63"/>
      <c r="C47" s="69"/>
      <c r="D47" s="35"/>
      <c r="E47" s="58">
        <f>'[1]14-ALÍQUOTAS'!$C$38</f>
        <v>0</v>
      </c>
      <c r="F47" s="49">
        <f>'[1]14-ALÍQUOTAS'!$D$38</f>
        <v>0.11</v>
      </c>
      <c r="G47" s="50" t="s">
        <v>133</v>
      </c>
      <c r="H47" s="50" t="s">
        <v>133</v>
      </c>
    </row>
    <row r="48" spans="1:8" ht="27.75" customHeight="1" x14ac:dyDescent="0.25">
      <c r="A48" s="62" t="s">
        <v>139</v>
      </c>
      <c r="B48" s="62"/>
      <c r="C48" s="70"/>
      <c r="D48" s="71"/>
      <c r="E48" s="53">
        <f>'[1]14-ALÍQUOTAS'!$C$39</f>
        <v>158.33840000000006</v>
      </c>
      <c r="F48" s="59">
        <v>0.11</v>
      </c>
      <c r="G48" s="50" t="s">
        <v>133</v>
      </c>
      <c r="H48" s="50" t="s">
        <v>133</v>
      </c>
    </row>
    <row r="49" spans="1:8" ht="34.5" customHeight="1" x14ac:dyDescent="0.25">
      <c r="A49" s="57" t="s">
        <v>140</v>
      </c>
      <c r="H49" s="28"/>
    </row>
    <row r="50" spans="1:8" ht="27.75" customHeight="1" x14ac:dyDescent="0.25">
      <c r="A50" s="62" t="s">
        <v>141</v>
      </c>
      <c r="B50" s="62"/>
      <c r="C50" s="70"/>
      <c r="D50" s="71"/>
      <c r="E50" s="261">
        <f>'[1]14-ALÍQUOTAS'!$C$40</f>
        <v>983848.78225746204</v>
      </c>
      <c r="F50" s="262"/>
      <c r="G50" s="261">
        <f>'[1]14-ALÍQUOTAS'!$E$40</f>
        <v>62311.472372727752</v>
      </c>
      <c r="H50" s="262"/>
    </row>
    <row r="51" spans="1:8" x14ac:dyDescent="0.25">
      <c r="A51" s="257" t="s">
        <v>211</v>
      </c>
    </row>
  </sheetData>
  <mergeCells count="30">
    <mergeCell ref="B7:D7"/>
    <mergeCell ref="E11:F11"/>
    <mergeCell ref="A21:D21"/>
    <mergeCell ref="A22:D22"/>
    <mergeCell ref="A23:D23"/>
    <mergeCell ref="A17:D17"/>
    <mergeCell ref="A18:D18"/>
    <mergeCell ref="A19:D19"/>
    <mergeCell ref="A20:D20"/>
    <mergeCell ref="A16:D16"/>
    <mergeCell ref="A1:G1"/>
    <mergeCell ref="B3:D3"/>
    <mergeCell ref="B4:D4"/>
    <mergeCell ref="B5:D5"/>
    <mergeCell ref="B6:D6"/>
    <mergeCell ref="E50:F50"/>
    <mergeCell ref="G50:H50"/>
    <mergeCell ref="G11:H11"/>
    <mergeCell ref="A12:D12"/>
    <mergeCell ref="A14:D15"/>
    <mergeCell ref="E14:E15"/>
    <mergeCell ref="F14:F15"/>
    <mergeCell ref="G14:G15"/>
    <mergeCell ref="H14:H15"/>
    <mergeCell ref="A24:D24"/>
    <mergeCell ref="A26:D26"/>
    <mergeCell ref="A37:H37"/>
    <mergeCell ref="A38:H38"/>
    <mergeCell ref="E40:F40"/>
    <mergeCell ref="G40:H40"/>
  </mergeCells>
  <pageMargins left="0.375" right="0.51181102362204722" top="1.4960629921259843" bottom="1.259842519685039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O79"/>
  <sheetViews>
    <sheetView showGridLines="0" zoomScaleNormal="100" workbookViewId="0">
      <selection activeCell="J5" sqref="J5"/>
    </sheetView>
  </sheetViews>
  <sheetFormatPr defaultColWidth="9.140625" defaultRowHeight="15.75" x14ac:dyDescent="0.25"/>
  <cols>
    <col min="1" max="1" width="4.140625" style="2" customWidth="1"/>
    <col min="2" max="2" width="7" style="2" customWidth="1"/>
    <col min="3" max="3" width="9.28515625" style="2" customWidth="1"/>
    <col min="4" max="4" width="9" style="2" customWidth="1"/>
    <col min="5" max="5" width="9.7109375" style="2" customWidth="1"/>
    <col min="6" max="6" width="12.28515625" style="2" customWidth="1"/>
    <col min="7" max="7" width="11.140625" style="2" customWidth="1"/>
    <col min="8" max="8" width="12" style="2" customWidth="1"/>
    <col min="9" max="9" width="10.7109375" style="2" customWidth="1"/>
    <col min="10" max="10" width="13.5703125" style="2" customWidth="1"/>
    <col min="11" max="11" width="13.42578125" style="2" customWidth="1"/>
    <col min="12" max="12" width="9.28515625" style="2" customWidth="1"/>
    <col min="13" max="13" width="11" style="2" customWidth="1"/>
    <col min="14" max="14" width="12" style="2" customWidth="1"/>
    <col min="15" max="15" width="14.42578125" style="2" customWidth="1"/>
    <col min="16" max="16384" width="9.140625" style="2"/>
  </cols>
  <sheetData>
    <row r="1" spans="1:15" x14ac:dyDescent="0.25">
      <c r="A1" s="175"/>
      <c r="B1" s="345" t="s">
        <v>215</v>
      </c>
      <c r="C1" s="345"/>
      <c r="D1" s="345"/>
      <c r="E1" s="345"/>
      <c r="F1" s="345"/>
      <c r="G1" s="345"/>
      <c r="H1" s="345"/>
      <c r="I1" s="345" t="s">
        <v>216</v>
      </c>
      <c r="J1" s="345"/>
      <c r="K1" s="345"/>
      <c r="L1" s="345"/>
      <c r="M1" s="345"/>
      <c r="N1" s="345"/>
      <c r="O1" s="176"/>
    </row>
    <row r="2" spans="1:15" ht="67.5" customHeight="1" x14ac:dyDescent="0.25">
      <c r="A2" s="189" t="s">
        <v>5</v>
      </c>
      <c r="B2" s="189" t="s">
        <v>6</v>
      </c>
      <c r="C2" s="190" t="s">
        <v>7</v>
      </c>
      <c r="D2" s="190" t="s">
        <v>8</v>
      </c>
      <c r="E2" s="190" t="s">
        <v>9</v>
      </c>
      <c r="F2" s="190" t="str">
        <f>'[4]2-PROJEÇÃO (GA)'!$F$4</f>
        <v>Rentabilidade 5,87%  a.a.</v>
      </c>
      <c r="G2" s="190" t="s">
        <v>10</v>
      </c>
      <c r="H2" s="191" t="s">
        <v>11</v>
      </c>
      <c r="I2" s="190" t="s">
        <v>12</v>
      </c>
      <c r="J2" s="190" t="s">
        <v>13</v>
      </c>
      <c r="K2" s="190" t="s">
        <v>14</v>
      </c>
      <c r="L2" s="190" t="s">
        <v>15</v>
      </c>
      <c r="M2" s="190" t="s">
        <v>16</v>
      </c>
      <c r="N2" s="191" t="s">
        <v>17</v>
      </c>
      <c r="O2" s="192" t="s">
        <v>18</v>
      </c>
    </row>
    <row r="3" spans="1:15" x14ac:dyDescent="0.25">
      <c r="A3" s="193">
        <f>'[1]1-PREMISSA'!C6</f>
        <v>2020</v>
      </c>
      <c r="B3" s="179">
        <f>'[4]2-PROJEÇÃO (GA)'!AC5</f>
        <v>1611</v>
      </c>
      <c r="C3" s="179">
        <f>'[4]2-PROJEÇÃO (GA)'!AD5</f>
        <v>5858681.1062000375</v>
      </c>
      <c r="D3" s="179">
        <f>'[4]2-PROJEÇÃO (GA)'!AE5</f>
        <v>6753461.4933287688</v>
      </c>
      <c r="E3" s="179">
        <f>'[4]2-PROJEÇÃO (GA)'!AF5</f>
        <v>810049.1408454607</v>
      </c>
      <c r="F3" s="179">
        <f>'[4]2-PROJEÇÃO (GA)'!AG5</f>
        <v>3426157.4915377735</v>
      </c>
      <c r="G3" s="179">
        <f>'[4]2-PROJEÇÃO (GA)'!AH5</f>
        <v>0</v>
      </c>
      <c r="H3" s="180">
        <f>'[4]2-PROJEÇÃO (GA)'!AI5</f>
        <v>16848349.231912039</v>
      </c>
      <c r="I3" s="181">
        <f>'[4]2-PROJEÇÃO (GA)'!AJ5+'[4]2-PROJEÇÃO (GA)'!AK5</f>
        <v>366.74375095000005</v>
      </c>
      <c r="J3" s="179">
        <f>'[4]2-PROJEÇÃO (GA)'!AL5</f>
        <v>8240510.7260095244</v>
      </c>
      <c r="K3" s="179">
        <f>'[4]2-PROJEÇÃO (GA)'!AM5</f>
        <v>552824.19920847053</v>
      </c>
      <c r="L3" s="179">
        <f>'[4]2-PROJEÇÃO (GA)'!AN5</f>
        <v>0</v>
      </c>
      <c r="M3" s="179">
        <f>'[4]2-PROJEÇÃO (GA)'!AO5</f>
        <v>1386643.0270000002</v>
      </c>
      <c r="N3" s="180">
        <f>'[4]2-PROJEÇÃO (GA)'!AP5</f>
        <v>10179977.952217996</v>
      </c>
      <c r="O3" s="14">
        <f>'[4]2-PROJEÇÃO (GA)'!AQ5</f>
        <v>61793406.069694042</v>
      </c>
    </row>
    <row r="4" spans="1:15" x14ac:dyDescent="0.25">
      <c r="A4" s="193">
        <f t="shared" ref="A4:A21" si="0">A3+1</f>
        <v>2021</v>
      </c>
      <c r="B4" s="179">
        <f>'[4]2-PROJEÇÃO (GA)'!AC6</f>
        <v>1607.6904199405299</v>
      </c>
      <c r="C4" s="179">
        <f>'[4]2-PROJEÇÃO (GA)'!AD6</f>
        <v>5917267.9172619842</v>
      </c>
      <c r="D4" s="179">
        <f>'[4]2-PROJEÇÃO (GA)'!AE6</f>
        <v>6820996.108261995</v>
      </c>
      <c r="E4" s="179">
        <f>'[4]2-PROJEÇÃO (GA)'!AF6</f>
        <v>1090866.1763385537</v>
      </c>
      <c r="F4" s="179">
        <f>'[4]2-PROJEÇÃO (GA)'!AG6</f>
        <v>3841410.185463021</v>
      </c>
      <c r="G4" s="179">
        <f>'[4]2-PROJEÇÃO (GA)'!AH6</f>
        <v>0</v>
      </c>
      <c r="H4" s="180">
        <f>'[4]2-PROJEÇÃO (GA)'!AI6</f>
        <v>17670540.387325555</v>
      </c>
      <c r="I4" s="182">
        <f>'[4]2-PROJEÇÃO (GA)'!AJ6+'[4]2-PROJEÇÃO (GA)'!AK6</f>
        <v>362.75026795782082</v>
      </c>
      <c r="J4" s="179">
        <f>'[4]2-PROJEÇÃO (GA)'!AL6</f>
        <v>8348140.5318043958</v>
      </c>
      <c r="K4" s="179">
        <f>'[4]2-PROJEÇÃO (GA)'!AM6</f>
        <v>591914.20159920689</v>
      </c>
      <c r="L4" s="179">
        <f>'[4]2-PROJEÇÃO (GA)'!AN6</f>
        <v>0</v>
      </c>
      <c r="M4" s="179">
        <f>'[4]2-PROJEÇÃO (GA)'!AO6</f>
        <v>1241081.4450861849</v>
      </c>
      <c r="N4" s="180">
        <f>'[4]2-PROJEÇÃO (GA)'!AP6</f>
        <v>10181136.178489788</v>
      </c>
      <c r="O4" s="15">
        <f>'[4]2-PROJEÇÃO (GA)'!AQ6</f>
        <v>69282810.278529808</v>
      </c>
    </row>
    <row r="5" spans="1:15" x14ac:dyDescent="0.25">
      <c r="A5" s="193">
        <f t="shared" si="0"/>
        <v>2022</v>
      </c>
      <c r="B5" s="179">
        <f>'[4]2-PROJEÇÃO (GA)'!AC7</f>
        <v>1526.8161741699901</v>
      </c>
      <c r="C5" s="179">
        <f>'[4]2-PROJEÇÃO (GA)'!AD7</f>
        <v>5632133.5696907984</v>
      </c>
      <c r="D5" s="179">
        <f>'[4]2-PROJEÇÃO (GA)'!AE7</f>
        <v>6492313.9694253914</v>
      </c>
      <c r="E5" s="179">
        <f>'[4]2-PROJEÇÃO (GA)'!AF7</f>
        <v>1652662.2571529089</v>
      </c>
      <c r="F5" s="179">
        <f>'[4]2-PROJEÇÃO (GA)'!AG7</f>
        <v>4106741.0890954165</v>
      </c>
      <c r="G5" s="179">
        <f>'[4]2-PROJEÇÃO (GA)'!AH7</f>
        <v>0</v>
      </c>
      <c r="H5" s="180">
        <f>'[4]2-PROJEÇÃO (GA)'!AI7</f>
        <v>17883850.885364514</v>
      </c>
      <c r="I5" s="182">
        <f>'[4]2-PROJEÇÃO (GA)'!AJ7+'[4]2-PROJEÇÃO (GA)'!AK7</f>
        <v>432.05188350476487</v>
      </c>
      <c r="J5" s="179">
        <f>'[4]2-PROJEÇÃO (GA)'!AL7</f>
        <v>11262046.749292031</v>
      </c>
      <c r="K5" s="179">
        <f>'[4]2-PROJEÇÃO (GA)'!AM7</f>
        <v>581687.6349953349</v>
      </c>
      <c r="L5" s="179">
        <f>'[4]2-PROJEÇÃO (GA)'!AN7</f>
        <v>0</v>
      </c>
      <c r="M5" s="179">
        <f>'[4]2-PROJEÇÃO (GA)'!AO7</f>
        <v>1254667.9887157057</v>
      </c>
      <c r="N5" s="180">
        <f>'[4]2-PROJEÇÃO (GA)'!AP7</f>
        <v>13098402.373003073</v>
      </c>
      <c r="O5" s="15">
        <f>'[4]2-PROJEÇÃO (GA)'!AQ7</f>
        <v>74068258.79089126</v>
      </c>
    </row>
    <row r="6" spans="1:15" x14ac:dyDescent="0.25">
      <c r="A6" s="193">
        <f t="shared" si="0"/>
        <v>2023</v>
      </c>
      <c r="B6" s="179">
        <f>'[4]2-PROJEÇÃO (GA)'!AC8</f>
        <v>1433.9449355497502</v>
      </c>
      <c r="C6" s="179">
        <f>'[4]2-PROJEÇÃO (GA)'!AD8</f>
        <v>5329002.8010726944</v>
      </c>
      <c r="D6" s="179">
        <f>'[4]2-PROJEÇÃO (GA)'!AE8</f>
        <v>6142886.8652365217</v>
      </c>
      <c r="E6" s="179">
        <f>'[4]2-PROJEÇÃO (GA)'!AF8</f>
        <v>2781981.4662073972</v>
      </c>
      <c r="F6" s="179">
        <f>'[4]2-PROJEÇÃO (GA)'!AG8</f>
        <v>4231096.3723721104</v>
      </c>
      <c r="G6" s="179">
        <f>'[4]2-PROJEÇÃO (GA)'!AH8</f>
        <v>0</v>
      </c>
      <c r="H6" s="180">
        <f>'[4]2-PROJEÇÃO (GA)'!AI8</f>
        <v>18484967.504888721</v>
      </c>
      <c r="I6" s="182">
        <f>'[4]2-PROJEÇÃO (GA)'!AJ8+'[4]2-PROJEÇÃO (GA)'!AK8</f>
        <v>509.44653611795803</v>
      </c>
      <c r="J6" s="179">
        <f>'[4]2-PROJEÇÃO (GA)'!AL8</f>
        <v>14407733.424945112</v>
      </c>
      <c r="K6" s="179">
        <f>'[4]2-PROJEÇÃO (GA)'!AM8</f>
        <v>573491.18173114117</v>
      </c>
      <c r="L6" s="179">
        <f>'[4]2-PROJEÇÃO (GA)'!AN8</f>
        <v>0</v>
      </c>
      <c r="M6" s="179">
        <f>'[4]2-PROJEÇÃO (GA)'!AO8</f>
        <v>1260898.9730840742</v>
      </c>
      <c r="N6" s="180">
        <f>'[4]2-PROJEÇÃO (GA)'!AP8</f>
        <v>16242123.579760328</v>
      </c>
      <c r="O6" s="15">
        <f>'[4]2-PROJEÇÃO (GA)'!AQ8</f>
        <v>76311102.716019645</v>
      </c>
    </row>
    <row r="7" spans="1:15" x14ac:dyDescent="0.25">
      <c r="A7" s="193">
        <f t="shared" si="0"/>
        <v>2024</v>
      </c>
      <c r="B7" s="179">
        <f>'[4]2-PROJEÇÃO (GA)'!AC9</f>
        <v>1378.98034910449</v>
      </c>
      <c r="C7" s="179">
        <f>'[4]2-PROJEÇÃO (GA)'!AD9</f>
        <v>5177680.7485878635</v>
      </c>
      <c r="D7" s="179">
        <f>'[4]2-PROJEÇÃO (GA)'!AE9</f>
        <v>5968453.8083721902</v>
      </c>
      <c r="E7" s="179">
        <f>'[4]2-PROJEÇÃO (GA)'!AF9</f>
        <v>3933721.7932172595</v>
      </c>
      <c r="F7" s="179">
        <f>'[4]2-PROJEÇÃO (GA)'!AG9</f>
        <v>4301410.1491704518</v>
      </c>
      <c r="G7" s="179">
        <f>'[4]2-PROJEÇÃO (GA)'!AH9</f>
        <v>0</v>
      </c>
      <c r="H7" s="180">
        <f>'[4]2-PROJEÇÃO (GA)'!AI9</f>
        <v>19381266.499347765</v>
      </c>
      <c r="I7" s="182">
        <f>'[4]2-PROJEÇÃO (GA)'!AJ9+'[4]2-PROJEÇÃO (GA)'!AK9</f>
        <v>559.81103081374658</v>
      </c>
      <c r="J7" s="179">
        <f>'[4]2-PROJEÇÃO (GA)'!AL9</f>
        <v>16261092.200997353</v>
      </c>
      <c r="K7" s="179">
        <f>'[4]2-PROJEÇÃO (GA)'!AM9</f>
        <v>583476.73930286127</v>
      </c>
      <c r="L7" s="179">
        <f>'[4]2-PROJEÇÃO (GA)'!AN9</f>
        <v>0</v>
      </c>
      <c r="M7" s="179">
        <f>'[4]2-PROJEÇÃO (GA)'!AO9</f>
        <v>1268534.0923285603</v>
      </c>
      <c r="N7" s="180">
        <f>'[4]2-PROJEÇÃO (GA)'!AP9</f>
        <v>18113103.032628775</v>
      </c>
      <c r="O7" s="15">
        <f>'[4]2-PROJEÇÃO (GA)'!AQ9</f>
        <v>77579266.182738632</v>
      </c>
    </row>
    <row r="8" spans="1:15" x14ac:dyDescent="0.25">
      <c r="A8" s="193">
        <f t="shared" si="0"/>
        <v>2025</v>
      </c>
      <c r="B8" s="179">
        <f>'[4]2-PROJEÇÃO (GA)'!AC10</f>
        <v>1332.98672836897</v>
      </c>
      <c r="C8" s="179">
        <f>'[4]2-PROJEÇÃO (GA)'!AD10</f>
        <v>5075342.839263685</v>
      </c>
      <c r="D8" s="179">
        <f>'[4]2-PROJEÇÃO (GA)'!AE10</f>
        <v>5850486.1092603188</v>
      </c>
      <c r="E8" s="179">
        <f>'[4]2-PROJEÇÃO (GA)'!AF10</f>
        <v>5108218.7286206987</v>
      </c>
      <c r="F8" s="179">
        <f>'[4]2-PROJEÇÃO (GA)'!AG10</f>
        <v>4344768.5190159781</v>
      </c>
      <c r="G8" s="179">
        <f>'[4]2-PROJEÇÃO (GA)'!AH10</f>
        <v>0</v>
      </c>
      <c r="H8" s="180">
        <f>'[4]2-PROJEÇÃO (GA)'!AI10</f>
        <v>20378816.196160682</v>
      </c>
      <c r="I8" s="182">
        <f>'[4]2-PROJEÇÃO (GA)'!AJ10+'[4]2-PROJEÇÃO (GA)'!AK10</f>
        <v>600.1551636913199</v>
      </c>
      <c r="J8" s="179">
        <f>'[4]2-PROJEÇÃO (GA)'!AL10</f>
        <v>17747854.153352629</v>
      </c>
      <c r="K8" s="179">
        <f>'[4]2-PROJEÇÃO (GA)'!AM10</f>
        <v>570672.35581827175</v>
      </c>
      <c r="L8" s="179">
        <f>'[4]2-PROJEÇÃO (GA)'!AN10</f>
        <v>0</v>
      </c>
      <c r="M8" s="179">
        <f>'[4]2-PROJEÇÃO (GA)'!AO10</f>
        <v>1278287.8785492522</v>
      </c>
      <c r="N8" s="180">
        <f>'[4]2-PROJEÇÃO (GA)'!AP10</f>
        <v>19596814.387720153</v>
      </c>
      <c r="O8" s="15">
        <f>'[4]2-PROJEÇÃO (GA)'!AQ10</f>
        <v>78361267.991179153</v>
      </c>
    </row>
    <row r="9" spans="1:15" x14ac:dyDescent="0.25">
      <c r="A9" s="193">
        <f t="shared" si="0"/>
        <v>2026</v>
      </c>
      <c r="B9" s="179">
        <f>'[4]2-PROJEÇÃO (GA)'!AC11</f>
        <v>1296.9752090767699</v>
      </c>
      <c r="C9" s="179">
        <f>'[4]2-PROJEÇÃO (GA)'!AD11</f>
        <v>4990011.1570879277</v>
      </c>
      <c r="D9" s="179">
        <f>'[4]2-PROJEÇÃO (GA)'!AE11</f>
        <v>5752121.9519886281</v>
      </c>
      <c r="E9" s="179">
        <f>'[4]2-PROJEÇÃO (GA)'!AF11</f>
        <v>6592440.0592143796</v>
      </c>
      <c r="F9" s="179">
        <f>'[4]2-PROJEÇÃO (GA)'!AG11</f>
        <v>4385998.364797093</v>
      </c>
      <c r="G9" s="179">
        <f>'[4]2-PROJEÇÃO (GA)'!AH11</f>
        <v>0</v>
      </c>
      <c r="H9" s="180">
        <f>'[4]2-PROJEÇÃO (GA)'!AI11</f>
        <v>21720571.533088028</v>
      </c>
      <c r="I9" s="182">
        <f>'[4]2-PROJEÇÃO (GA)'!AJ11+'[4]2-PROJEÇÃO (GA)'!AK11</f>
        <v>634.01460459149905</v>
      </c>
      <c r="J9" s="179">
        <f>'[4]2-PROJEÇÃO (GA)'!AL11</f>
        <v>19140291.301445186</v>
      </c>
      <c r="K9" s="179">
        <f>'[4]2-PROJEÇÃO (GA)'!AM11</f>
        <v>547507.86725981871</v>
      </c>
      <c r="L9" s="179">
        <f>'[4]2-PROJEÇÃO (GA)'!AN11</f>
        <v>0</v>
      </c>
      <c r="M9" s="179">
        <f>'[4]2-PROJEÇÃO (GA)'!AO11</f>
        <v>1289160.1373222696</v>
      </c>
      <c r="N9" s="180">
        <f>'[4]2-PROJEÇÃO (GA)'!AP11</f>
        <v>20976959.306027275</v>
      </c>
      <c r="O9" s="15">
        <f>'[4]2-PROJEÇÃO (GA)'!AQ11</f>
        <v>79104880.218239903</v>
      </c>
    </row>
    <row r="10" spans="1:15" x14ac:dyDescent="0.25">
      <c r="A10" s="193">
        <f t="shared" si="0"/>
        <v>2027</v>
      </c>
      <c r="B10" s="179">
        <f>'[4]2-PROJEÇÃO (GA)'!AC12</f>
        <v>1236.9942279198699</v>
      </c>
      <c r="C10" s="179">
        <f>'[4]2-PROJEÇÃO (GA)'!AD12</f>
        <v>4776869.6090041697</v>
      </c>
      <c r="D10" s="179">
        <f>'[4]2-PROJEÇÃO (GA)'!AE12</f>
        <v>5506427.8765611686</v>
      </c>
      <c r="E10" s="179">
        <f>'[4]2-PROJEÇÃO (GA)'!AF12</f>
        <v>8105834.9945470719</v>
      </c>
      <c r="F10" s="179">
        <f>'[4]2-PROJEÇÃO (GA)'!AG12</f>
        <v>4345887.5063204095</v>
      </c>
      <c r="G10" s="179">
        <f>'[4]2-PROJEÇÃO (GA)'!AH12</f>
        <v>0</v>
      </c>
      <c r="H10" s="180">
        <f>'[4]2-PROJEÇÃO (GA)'!AI12</f>
        <v>22735019.986432821</v>
      </c>
      <c r="I10" s="182">
        <f>'[4]2-PROJEÇÃO (GA)'!AJ12+'[4]2-PROJEÇÃO (GA)'!AK12</f>
        <v>687.64970425186323</v>
      </c>
      <c r="J10" s="179">
        <f>'[4]2-PROJEÇÃO (GA)'!AL12</f>
        <v>21598661.673314452</v>
      </c>
      <c r="K10" s="179">
        <f>'[4]2-PROJEÇÃO (GA)'!AM12</f>
        <v>558757.99757728819</v>
      </c>
      <c r="L10" s="179">
        <f>'[4]2-PROJEÇÃO (GA)'!AN12</f>
        <v>0</v>
      </c>
      <c r="M10" s="179">
        <f>'[4]2-PROJEÇÃO (GA)'!AO12</f>
        <v>1301030.7392082689</v>
      </c>
      <c r="N10" s="180">
        <f>'[4]2-PROJEÇÃO (GA)'!AP12</f>
        <v>23458450.410100009</v>
      </c>
      <c r="O10" s="15">
        <f>'[4]2-PROJEÇÃO (GA)'!AQ12</f>
        <v>78381449.794572711</v>
      </c>
    </row>
    <row r="11" spans="1:15" x14ac:dyDescent="0.25">
      <c r="A11" s="193">
        <f t="shared" si="0"/>
        <v>2028</v>
      </c>
      <c r="B11" s="179">
        <f>'[4]2-PROJEÇÃO (GA)'!AC13</f>
        <v>1168.0605134470297</v>
      </c>
      <c r="C11" s="179">
        <f>'[4]2-PROJEÇÃO (GA)'!AD13</f>
        <v>4511162.8372650575</v>
      </c>
      <c r="D11" s="179">
        <f>'[4]2-PROJEÇÃO (GA)'!AE13</f>
        <v>5200140.4342291746</v>
      </c>
      <c r="E11" s="179">
        <f>'[4]2-PROJEÇÃO (GA)'!AF13</f>
        <v>9941227.6325980872</v>
      </c>
      <c r="F11" s="179">
        <f>'[4]2-PROJEÇÃO (GA)'!AG13</f>
        <v>4204261.8214542605</v>
      </c>
      <c r="G11" s="179">
        <f>'[4]2-PROJEÇÃO (GA)'!AH13</f>
        <v>0</v>
      </c>
      <c r="H11" s="180">
        <f>'[4]2-PROJEÇÃO (GA)'!AI13</f>
        <v>23856792.72554658</v>
      </c>
      <c r="I11" s="182">
        <f>'[4]2-PROJEÇÃO (GA)'!AJ13+'[4]2-PROJEÇÃO (GA)'!AK13</f>
        <v>749.72375677036518</v>
      </c>
      <c r="J11" s="179">
        <f>'[4]2-PROJEÇÃO (GA)'!AL13</f>
        <v>24528706.261058219</v>
      </c>
      <c r="K11" s="179">
        <f>'[4]2-PROJEÇÃO (GA)'!AM13</f>
        <v>570745.32854093355</v>
      </c>
      <c r="L11" s="179">
        <f>'[4]2-PROJEÇÃO (GA)'!AN13</f>
        <v>0</v>
      </c>
      <c r="M11" s="179">
        <f>'[4]2-PROJEÇÃO (GA)'!AO13</f>
        <v>1311670.140509502</v>
      </c>
      <c r="N11" s="180">
        <f>'[4]2-PROJEÇÃO (GA)'!AP13</f>
        <v>26411121.730108652</v>
      </c>
      <c r="O11" s="15">
        <f>'[4]2-PROJEÇÃO (GA)'!AQ13</f>
        <v>75827120.790010646</v>
      </c>
    </row>
    <row r="12" spans="1:15" x14ac:dyDescent="0.25">
      <c r="A12" s="193">
        <f t="shared" si="0"/>
        <v>2029</v>
      </c>
      <c r="B12" s="179">
        <f>'[4]2-PROJEÇÃO (GA)'!AC14</f>
        <v>1103.1073490292001</v>
      </c>
      <c r="C12" s="179">
        <f>'[4]2-PROJEÇÃO (GA)'!AD14</f>
        <v>4255403.1238160934</v>
      </c>
      <c r="D12" s="179">
        <f>'[4]2-PROJEÇÃO (GA)'!AE14</f>
        <v>4905319.2372716414</v>
      </c>
      <c r="E12" s="179">
        <f>'[4]2-PROJEÇÃO (GA)'!AF14</f>
        <v>11812517.539910669</v>
      </c>
      <c r="F12" s="179">
        <f>'[4]2-PROJEÇÃO (GA)'!AG14</f>
        <v>3960549.5416089008</v>
      </c>
      <c r="G12" s="179">
        <f>'[4]2-PROJEÇÃO (GA)'!AH14</f>
        <v>0</v>
      </c>
      <c r="H12" s="180">
        <f>'[4]2-PROJEÇÃO (GA)'!AI14</f>
        <v>24933789.442607306</v>
      </c>
      <c r="I12" s="182">
        <f>'[4]2-PROJEÇÃO (GA)'!AJ14+'[4]2-PROJEÇÃO (GA)'!AK14</f>
        <v>810.86244898146049</v>
      </c>
      <c r="J12" s="179">
        <f>'[4]2-PROJEÇÃO (GA)'!AL14</f>
        <v>27457332.229871344</v>
      </c>
      <c r="K12" s="179">
        <f>'[4]2-PROJEÇÃO (GA)'!AM14</f>
        <v>549796.63115332951</v>
      </c>
      <c r="L12" s="179">
        <f>'[4]2-PROJEÇÃO (GA)'!AN14</f>
        <v>0</v>
      </c>
      <c r="M12" s="179">
        <f>'[4]2-PROJEÇÃO (GA)'!AO14</f>
        <v>1322200.4567492662</v>
      </c>
      <c r="N12" s="180">
        <f>'[4]2-PROJEÇÃO (GA)'!AP14</f>
        <v>29329329.317773942</v>
      </c>
      <c r="O12" s="15">
        <f>'[4]2-PROJEÇÃO (GA)'!AQ14</f>
        <v>71431580.914844006</v>
      </c>
    </row>
    <row r="13" spans="1:15" x14ac:dyDescent="0.25">
      <c r="A13" s="193">
        <f t="shared" si="0"/>
        <v>2030</v>
      </c>
      <c r="B13" s="179">
        <f>'[4]2-PROJEÇÃO (GA)'!AC15</f>
        <v>1007.1766614275102</v>
      </c>
      <c r="C13" s="179">
        <f>'[4]2-PROJEÇÃO (GA)'!AD15</f>
        <v>3761651.742076512</v>
      </c>
      <c r="D13" s="179">
        <f>'[4]2-PROJEÇÃO (GA)'!AE15</f>
        <v>4336158.5535936514</v>
      </c>
      <c r="E13" s="179">
        <f>'[4]2-PROJEÇÃO (GA)'!AF15</f>
        <v>14018505.190488987</v>
      </c>
      <c r="F13" s="179">
        <f>'[4]2-PROJEÇÃO (GA)'!AG15</f>
        <v>3469421.6803298611</v>
      </c>
      <c r="G13" s="179">
        <f>'[4]2-PROJEÇÃO (GA)'!AH15</f>
        <v>0</v>
      </c>
      <c r="H13" s="180">
        <f>'[4]2-PROJEÇÃO (GA)'!AI15</f>
        <v>25585737.166489013</v>
      </c>
      <c r="I13" s="182">
        <f>'[4]2-PROJEÇÃO (GA)'!AJ15+'[4]2-PROJEÇÃO (GA)'!AK15</f>
        <v>903.12099701491502</v>
      </c>
      <c r="J13" s="179">
        <f>'[4]2-PROJEÇÃO (GA)'!AL15</f>
        <v>32545914.957005683</v>
      </c>
      <c r="K13" s="179">
        <f>'[4]2-PROJEÇÃO (GA)'!AM15</f>
        <v>563841.63839772204</v>
      </c>
      <c r="L13" s="179">
        <f>'[4]2-PROJEÇÃO (GA)'!AN15</f>
        <v>0</v>
      </c>
      <c r="M13" s="179">
        <f>'[4]2-PROJEÇÃO (GA)'!AO15</f>
        <v>1333852.236096147</v>
      </c>
      <c r="N13" s="180">
        <f>'[4]2-PROJEÇÃO (GA)'!AP15</f>
        <v>34443608.831499554</v>
      </c>
      <c r="O13" s="15">
        <f>'[4]2-PROJEÇÃO (GA)'!AQ15</f>
        <v>62573709.249833457</v>
      </c>
    </row>
    <row r="14" spans="1:15" x14ac:dyDescent="0.25">
      <c r="A14" s="193">
        <f t="shared" si="0"/>
        <v>2031</v>
      </c>
      <c r="B14" s="179">
        <f>'[4]2-PROJEÇÃO (GA)'!AC16</f>
        <v>925.26848315323002</v>
      </c>
      <c r="C14" s="179">
        <f>'[4]2-PROJEÇÃO (GA)'!AD16</f>
        <v>3434176.7335180012</v>
      </c>
      <c r="D14" s="179">
        <f>'[4]2-PROJEÇÃO (GA)'!AE16</f>
        <v>3958669.1800916586</v>
      </c>
      <c r="E14" s="179">
        <f>'[4]2-PROJEÇÃO (GA)'!AF16</f>
        <v>16267431.342324881</v>
      </c>
      <c r="F14" s="179">
        <f>'[4]2-PROJEÇÃO (GA)'!AG16</f>
        <v>2834982.6415977222</v>
      </c>
      <c r="G14" s="179">
        <f>'[4]2-PROJEÇÃO (GA)'!AH16</f>
        <v>0</v>
      </c>
      <c r="H14" s="180">
        <f>'[4]2-PROJEÇÃO (GA)'!AI16</f>
        <v>26495259.897532262</v>
      </c>
      <c r="I14" s="182">
        <f>'[4]2-PROJEÇÃO (GA)'!AJ16+'[4]2-PROJEÇÃO (GA)'!AK16</f>
        <v>977.12580132967196</v>
      </c>
      <c r="J14" s="179">
        <f>'[4]2-PROJEÇÃO (GA)'!AL16</f>
        <v>36014107.829842575</v>
      </c>
      <c r="K14" s="179">
        <f>'[4]2-PROJEÇÃO (GA)'!AM16</f>
        <v>577620.09025442251</v>
      </c>
      <c r="L14" s="179">
        <f>'[4]2-PROJEÇÃO (GA)'!AN16</f>
        <v>0</v>
      </c>
      <c r="M14" s="179">
        <f>'[4]2-PROJEÇÃO (GA)'!AO16</f>
        <v>1346131.8122856158</v>
      </c>
      <c r="N14" s="180">
        <f>'[4]2-PROJEÇÃO (GA)'!AP16</f>
        <v>37937859.732382618</v>
      </c>
      <c r="O14" s="15">
        <f>'[4]2-PROJEÇÃO (GA)'!AQ16</f>
        <v>51131109.414983101</v>
      </c>
    </row>
    <row r="15" spans="1:15" x14ac:dyDescent="0.25">
      <c r="A15" s="193">
        <f t="shared" si="0"/>
        <v>2032</v>
      </c>
      <c r="B15" s="179">
        <f>'[4]2-PROJEÇÃO (GA)'!AC17</f>
        <v>872.27748362394004</v>
      </c>
      <c r="C15" s="179">
        <f>'[4]2-PROJEÇÃO (GA)'!AD17</f>
        <v>3311184.5249760975</v>
      </c>
      <c r="D15" s="179">
        <f>'[4]2-PROJEÇÃO (GA)'!AE17</f>
        <v>3816892.7069724463</v>
      </c>
      <c r="E15" s="179">
        <f>'[4]2-PROJEÇÃO (GA)'!AF17</f>
        <v>18559934.166678444</v>
      </c>
      <c r="F15" s="179">
        <f>'[4]2-PROJEÇÃO (GA)'!AG17</f>
        <v>2181299.249152618</v>
      </c>
      <c r="G15" s="179">
        <f>'[4]2-PROJEÇÃO (GA)'!AH17</f>
        <v>0</v>
      </c>
      <c r="H15" s="180">
        <f>'[4]2-PROJEÇÃO (GA)'!AI17</f>
        <v>27869310.647779606</v>
      </c>
      <c r="I15" s="182">
        <f>'[4]2-PROJEÇÃO (GA)'!AJ17+'[4]2-PROJEÇÃO (GA)'!AK17</f>
        <v>1023.5180847135586</v>
      </c>
      <c r="J15" s="179">
        <f>'[4]2-PROJEÇÃO (GA)'!AL17</f>
        <v>37732223.781193659</v>
      </c>
      <c r="K15" s="179">
        <f>'[4]2-PROJEÇÃO (GA)'!AM17</f>
        <v>570543.20935008058</v>
      </c>
      <c r="L15" s="179">
        <f>'[4]2-PROJEÇÃO (GA)'!AN17</f>
        <v>0</v>
      </c>
      <c r="M15" s="179">
        <f>'[4]2-PROJEÇÃO (GA)'!AO17</f>
        <v>1356230.3281324857</v>
      </c>
      <c r="N15" s="180">
        <f>'[4]2-PROJEÇÃO (GA)'!AP17</f>
        <v>39658997.318676226</v>
      </c>
      <c r="O15" s="15">
        <f>'[4]2-PROJEÇÃO (GA)'!AQ17</f>
        <v>39341422.744086482</v>
      </c>
    </row>
    <row r="16" spans="1:15" x14ac:dyDescent="0.25">
      <c r="A16" s="193">
        <f t="shared" si="0"/>
        <v>2033</v>
      </c>
      <c r="B16" s="179">
        <f>'[4]2-PROJEÇÃO (GA)'!AC18</f>
        <v>818.33492063865992</v>
      </c>
      <c r="C16" s="179">
        <f>'[4]2-PROJEÇÃO (GA)'!AD18</f>
        <v>3125741.9595123269</v>
      </c>
      <c r="D16" s="179">
        <f>'[4]2-PROJEÇÃO (GA)'!AE18</f>
        <v>3603128.0042378455</v>
      </c>
      <c r="E16" s="179">
        <f>'[4]2-PROJEÇÃO (GA)'!AF18</f>
        <v>20896660.304384846</v>
      </c>
      <c r="F16" s="179">
        <f>'[4]2-PROJEÇÃO (GA)'!AG18</f>
        <v>1473812.0793724849</v>
      </c>
      <c r="G16" s="179">
        <f>'[4]2-PROJEÇÃO (GA)'!AH18</f>
        <v>0</v>
      </c>
      <c r="H16" s="180">
        <f>'[4]2-PROJEÇÃO (GA)'!AI18</f>
        <v>29099342.347507503</v>
      </c>
      <c r="I16" s="182">
        <f>'[4]2-PROJEÇÃO (GA)'!AJ18+'[4]2-PROJEÇÃO (GA)'!AK18</f>
        <v>1068.9589647248779</v>
      </c>
      <c r="J16" s="179">
        <f>'[4]2-PROJEÇÃO (GA)'!AL18</f>
        <v>39905385.21236141</v>
      </c>
      <c r="K16" s="179">
        <f>'[4]2-PROJEÇÃO (GA)'!AM18</f>
        <v>585947.7452752837</v>
      </c>
      <c r="L16" s="179">
        <f>'[4]2-PROJEÇÃO (GA)'!AN18</f>
        <v>0</v>
      </c>
      <c r="M16" s="179">
        <f>'[4]2-PROJEÇÃO (GA)'!AO18</f>
        <v>1368088.8898065288</v>
      </c>
      <c r="N16" s="180">
        <f>'[4]2-PROJEÇÃO (GA)'!AP18</f>
        <v>41859421.847443223</v>
      </c>
      <c r="O16" s="15">
        <f>'[4]2-PROJEÇÃO (GA)'!AQ18</f>
        <v>26581343.244150758</v>
      </c>
    </row>
    <row r="17" spans="1:15" x14ac:dyDescent="0.25">
      <c r="A17" s="193">
        <f t="shared" si="0"/>
        <v>2034</v>
      </c>
      <c r="B17" s="179">
        <f>'[4]2-PROJEÇÃO (GA)'!AC19</f>
        <v>748.42270165953005</v>
      </c>
      <c r="C17" s="179">
        <f>'[4]2-PROJEÇÃO (GA)'!AD19</f>
        <v>2845390.6101366132</v>
      </c>
      <c r="D17" s="179">
        <f>'[4]2-PROJEÇÃO (GA)'!AE19</f>
        <v>3279959.3578665685</v>
      </c>
      <c r="E17" s="179">
        <f>'[4]2-PROJEÇÃO (GA)'!AF19</f>
        <v>23278264.971428711</v>
      </c>
      <c r="F17" s="179">
        <f>'[4]2-PROJEÇÃO (GA)'!AG19</f>
        <v>659493.6228051848</v>
      </c>
      <c r="G17" s="179">
        <f>'[4]2-PROJEÇÃO (GA)'!AH19</f>
        <v>0</v>
      </c>
      <c r="H17" s="180">
        <f>'[4]2-PROJEÇÃO (GA)'!AI19</f>
        <v>30063108.562237076</v>
      </c>
      <c r="I17" s="182">
        <f>'[4]2-PROJEÇÃO (GA)'!AJ19+'[4]2-PROJEÇÃO (GA)'!AK19</f>
        <v>1125.1887295951658</v>
      </c>
      <c r="J17" s="179">
        <f>'[4]2-PROJEÇÃO (GA)'!AL19</f>
        <v>42801018.917664997</v>
      </c>
      <c r="K17" s="179">
        <f>'[4]2-PROJEÇÃO (GA)'!AM19</f>
        <v>570810.83054720121</v>
      </c>
      <c r="L17" s="179">
        <f>'[4]2-PROJEÇÃO (GA)'!AN19</f>
        <v>0</v>
      </c>
      <c r="M17" s="179">
        <f>'[4]2-PROJEÇÃO (GA)'!AO19</f>
        <v>1378143.3790640661</v>
      </c>
      <c r="N17" s="180">
        <f>'[4]2-PROJEÇÃO (GA)'!AP19</f>
        <v>44749973.127276264</v>
      </c>
      <c r="O17" s="15">
        <f>'[4]2-PROJEÇÃO (GA)'!AQ19</f>
        <v>11894478.67911157</v>
      </c>
    </row>
    <row r="18" spans="1:15" x14ac:dyDescent="0.25">
      <c r="A18" s="193">
        <f t="shared" si="0"/>
        <v>2035</v>
      </c>
      <c r="B18" s="179">
        <f>'[4]2-PROJEÇÃO (GA)'!AC20</f>
        <v>682.49639081808004</v>
      </c>
      <c r="C18" s="179">
        <f>'[4]2-PROJEÇÃO (GA)'!AD20</f>
        <v>2610423.7716613235</v>
      </c>
      <c r="D18" s="179">
        <f>'[4]2-PROJEÇÃO (GA)'!AE20</f>
        <v>3009106.6749695973</v>
      </c>
      <c r="E18" s="179">
        <f>'[4]2-PROJEÇÃO (GA)'!AF20</f>
        <v>26018892.700731579</v>
      </c>
      <c r="F18" s="179">
        <f>'[4]2-PROJEÇÃO (GA)'!AG20</f>
        <v>0</v>
      </c>
      <c r="G18" s="179">
        <f>'[4]2-PROJEÇÃO (GA)'!AH20</f>
        <v>0</v>
      </c>
      <c r="H18" s="180">
        <f>'[4]2-PROJEÇÃO (GA)'!AI20</f>
        <v>31638423.1473625</v>
      </c>
      <c r="I18" s="182">
        <f>'[4]2-PROJEÇÃO (GA)'!AJ20+'[4]2-PROJEÇÃO (GA)'!AK20</f>
        <v>1183.9436217775738</v>
      </c>
      <c r="J18" s="179">
        <f>'[4]2-PROJEÇÃO (GA)'!AL20</f>
        <v>45415334.125229068</v>
      </c>
      <c r="K18" s="179">
        <f>'[4]2-PROJEÇÃO (GA)'!AM20</f>
        <v>588718.31030139548</v>
      </c>
      <c r="L18" s="179">
        <f>'[4]2-PROJEÇÃO (GA)'!AN20</f>
        <v>0</v>
      </c>
      <c r="M18" s="179">
        <f>'[4]2-PROJEÇÃO (GA)'!AO20</f>
        <v>1384780.3422618101</v>
      </c>
      <c r="N18" s="180">
        <f>'[4]2-PROJEÇÃO (GA)'!AP20</f>
        <v>47388832.777792275</v>
      </c>
      <c r="O18" s="15">
        <f>'[4]2-PROJEÇÃO (GA)'!AQ20</f>
        <v>-3855930.9513182044</v>
      </c>
    </row>
    <row r="19" spans="1:15" x14ac:dyDescent="0.25">
      <c r="A19" s="193">
        <f t="shared" si="0"/>
        <v>2036</v>
      </c>
      <c r="B19" s="179">
        <f>'[4]2-PROJEÇÃO (GA)'!AC21</f>
        <v>615.57403925713993</v>
      </c>
      <c r="C19" s="179">
        <f>'[4]2-PROJEÇÃO (GA)'!AD21</f>
        <v>2311302.2002999145</v>
      </c>
      <c r="D19" s="179">
        <f>'[4]2-PROJEÇÃO (GA)'!AE21</f>
        <v>2664301.0818002643</v>
      </c>
      <c r="E19" s="179">
        <f>'[4]2-PROJEÇÃO (GA)'!AF21</f>
        <v>28812005.158123367</v>
      </c>
      <c r="F19" s="179">
        <f>'[4]2-PROJEÇÃO (GA)'!AG21</f>
        <v>0</v>
      </c>
      <c r="G19" s="179">
        <f>'[4]2-PROJEÇÃO (GA)'!AH21</f>
        <v>0</v>
      </c>
      <c r="H19" s="180">
        <f>'[4]2-PROJEÇÃO (GA)'!AI21</f>
        <v>33787608.440223545</v>
      </c>
      <c r="I19" s="182">
        <f>'[4]2-PROJEÇÃO (GA)'!AJ21+'[4]2-PROJEÇÃO (GA)'!AK21</f>
        <v>1241.0015271609921</v>
      </c>
      <c r="J19" s="179">
        <f>'[4]2-PROJEÇÃO (GA)'!AL21</f>
        <v>48547618.65678703</v>
      </c>
      <c r="K19" s="179">
        <f>'[4]2-PROJEÇÃO (GA)'!AM21</f>
        <v>593175.92604769953</v>
      </c>
      <c r="L19" s="179">
        <f>'[4]2-PROJEÇÃO (GA)'!AN21</f>
        <v>0</v>
      </c>
      <c r="M19" s="179">
        <f>'[4]2-PROJEÇÃO (GA)'!AO21</f>
        <v>1394703.5526490316</v>
      </c>
      <c r="N19" s="180">
        <f>'[4]2-PROJEÇÃO (GA)'!AP21</f>
        <v>50535498.135483757</v>
      </c>
      <c r="O19" s="15">
        <f>'[4]2-PROJEÇÃO (GA)'!AQ21</f>
        <v>-20603820.646578416</v>
      </c>
    </row>
    <row r="20" spans="1:15" x14ac:dyDescent="0.25">
      <c r="A20" s="193">
        <f t="shared" si="0"/>
        <v>2037</v>
      </c>
      <c r="B20" s="179">
        <f>'[4]2-PROJEÇÃO (GA)'!AC22</f>
        <v>540.71480414491998</v>
      </c>
      <c r="C20" s="179">
        <f>'[4]2-PROJEÇÃO (GA)'!AD22</f>
        <v>1970818.3861654131</v>
      </c>
      <c r="D20" s="179">
        <f>'[4]2-PROJEÇÃO (GA)'!AE22</f>
        <v>2271816.1033252208</v>
      </c>
      <c r="E20" s="179">
        <f>'[4]2-PROJEÇÃO (GA)'!AF22</f>
        <v>31658377.975392915</v>
      </c>
      <c r="F20" s="179">
        <f>'[4]2-PROJEÇÃO (GA)'!AG22</f>
        <v>0</v>
      </c>
      <c r="G20" s="179">
        <f>'[4]2-PROJEÇÃO (GA)'!AH22</f>
        <v>0</v>
      </c>
      <c r="H20" s="180">
        <f>'[4]2-PROJEÇÃO (GA)'!AI22</f>
        <v>35901012.464883551</v>
      </c>
      <c r="I20" s="182">
        <f>'[4]2-PROJEÇÃO (GA)'!AJ22+'[4]2-PROJEÇÃO (GA)'!AK22</f>
        <v>1298.7708521477812</v>
      </c>
      <c r="J20" s="179">
        <f>'[4]2-PROJEÇÃO (GA)'!AL22</f>
        <v>51990447.218285218</v>
      </c>
      <c r="K20" s="179">
        <f>'[4]2-PROJEÇÃO (GA)'!AM22</f>
        <v>571057.67492089351</v>
      </c>
      <c r="L20" s="179">
        <f>'[4]2-PROJEÇÃO (GA)'!AN22</f>
        <v>0</v>
      </c>
      <c r="M20" s="179">
        <f>'[4]2-PROJEÇÃO (GA)'!AO22</f>
        <v>1403052.655347588</v>
      </c>
      <c r="N20" s="180">
        <f>'[4]2-PROJEÇÃO (GA)'!AP22</f>
        <v>53964557.548553698</v>
      </c>
      <c r="O20" s="15">
        <f>'[4]2-PROJEÇÃO (GA)'!AQ22</f>
        <v>-38667365.730248563</v>
      </c>
    </row>
    <row r="21" spans="1:15" x14ac:dyDescent="0.25">
      <c r="A21" s="194">
        <f t="shared" si="0"/>
        <v>2038</v>
      </c>
      <c r="B21" s="179">
        <f>'[4]2-PROJEÇÃO (GA)'!AC23</f>
        <v>490.75412818301993</v>
      </c>
      <c r="C21" s="179">
        <f>'[4]2-PROJEÇÃO (GA)'!AD23</f>
        <v>1759596.9269169758</v>
      </c>
      <c r="D21" s="179">
        <f>'[4]2-PROJEÇÃO (GA)'!AE23</f>
        <v>2028335.3666642953</v>
      </c>
      <c r="E21" s="179">
        <f>'[4]2-PROJEÇÃO (GA)'!AF23</f>
        <v>34558797.048492044</v>
      </c>
      <c r="F21" s="179">
        <f>'[4]2-PROJEÇÃO (GA)'!AG23</f>
        <v>0</v>
      </c>
      <c r="G21" s="179">
        <f>'[4]2-PROJEÇÃO (GA)'!AH23</f>
        <v>0</v>
      </c>
      <c r="H21" s="184">
        <f>'[4]2-PROJEÇÃO (GA)'!AI23</f>
        <v>38346729.342073314</v>
      </c>
      <c r="I21" s="185">
        <f>'[4]2-PROJEÇÃO (GA)'!AJ23+'[4]2-PROJEÇÃO (GA)'!AK23</f>
        <v>1328.1530085038471</v>
      </c>
      <c r="J21" s="179">
        <f>'[4]2-PROJEÇÃO (GA)'!AL23</f>
        <v>54123593.889659949</v>
      </c>
      <c r="K21" s="179">
        <f>'[4]2-PROJEÇÃO (GA)'!AM23</f>
        <v>588904.68500690977</v>
      </c>
      <c r="L21" s="179">
        <f>'[4]2-PROJEÇÃO (GA)'!AN23</f>
        <v>0</v>
      </c>
      <c r="M21" s="179">
        <f>'[4]2-PROJEÇÃO (GA)'!AO23</f>
        <v>1409560.7135305607</v>
      </c>
      <c r="N21" s="180">
        <f>'[4]2-PROJEÇÃO (GA)'!AP23</f>
        <v>56122059.288197421</v>
      </c>
      <c r="O21" s="209">
        <f>'[4]2-PROJEÇÃO (GA)'!AQ23</f>
        <v>-56442695.67637267</v>
      </c>
    </row>
    <row r="22" spans="1:15" x14ac:dyDescent="0.25">
      <c r="A22" s="193">
        <f>A21+1</f>
        <v>2039</v>
      </c>
      <c r="B22" s="179">
        <f>'[4]2-PROJEÇÃO (GA)'!AC24</f>
        <v>424.86753209190005</v>
      </c>
      <c r="C22" s="179">
        <f>'[4]2-PROJEÇÃO (GA)'!AD24</f>
        <v>1483851.9541970552</v>
      </c>
      <c r="D22" s="179">
        <f>'[4]2-PROJEÇÃO (GA)'!AE24</f>
        <v>1710476.6162926052</v>
      </c>
      <c r="E22" s="179">
        <f>'[4]2-PROJEÇÃO (GA)'!AF24</f>
        <v>37514058.665255621</v>
      </c>
      <c r="F22" s="179">
        <f>'[4]2-PROJEÇÃO (GA)'!AG24</f>
        <v>0</v>
      </c>
      <c r="G22" s="179">
        <f>'[4]2-PROJEÇÃO (GA)'!AH24</f>
        <v>0</v>
      </c>
      <c r="H22" s="180">
        <f>'[4]2-PROJEÇÃO (GA)'!AI24</f>
        <v>40708387.235745281</v>
      </c>
      <c r="I22" s="182">
        <f>'[4]2-PROJEÇÃO (GA)'!AJ24+'[4]2-PROJEÇÃO (GA)'!AK24</f>
        <v>1376.788621741222</v>
      </c>
      <c r="J22" s="179">
        <f>'[4]2-PROJEÇÃO (GA)'!AL24</f>
        <v>56880487.429369465</v>
      </c>
      <c r="K22" s="179">
        <f>'[4]2-PROJEÇÃO (GA)'!AM24</f>
        <v>594081.53273227892</v>
      </c>
      <c r="L22" s="179">
        <f>'[4]2-PROJEÇÃO (GA)'!AN24</f>
        <v>0</v>
      </c>
      <c r="M22" s="179">
        <f>'[4]2-PROJEÇÃO (GA)'!AO24</f>
        <v>1414176.6854782421</v>
      </c>
      <c r="N22" s="180">
        <f>'[4]2-PROJEÇÃO (GA)'!AP24</f>
        <v>58888745.647579983</v>
      </c>
      <c r="O22" s="208">
        <f>'[4]2-PROJEÇÃO (GA)'!AQ24</f>
        <v>-74623054.088207364</v>
      </c>
    </row>
    <row r="23" spans="1:15" x14ac:dyDescent="0.25">
      <c r="A23" s="193">
        <f t="shared" ref="A23:A40" si="1">A22+1</f>
        <v>2040</v>
      </c>
      <c r="B23" s="179">
        <f>'[4]2-PROJEÇÃO (GA)'!AC25</f>
        <v>359.99722149934996</v>
      </c>
      <c r="C23" s="179">
        <f>'[4]2-PROJEÇÃO (GA)'!AD25</f>
        <v>1206363.7804707526</v>
      </c>
      <c r="D23" s="179">
        <f>'[4]2-PROJEÇÃO (GA)'!AE25</f>
        <v>1390608.4305790127</v>
      </c>
      <c r="E23" s="179">
        <f>'[4]2-PROJEÇÃO (GA)'!AF25</f>
        <v>40524969.634649619</v>
      </c>
      <c r="F23" s="179">
        <f>'[4]2-PROJEÇÃO (GA)'!AG25</f>
        <v>0</v>
      </c>
      <c r="G23" s="179">
        <f>'[4]2-PROJEÇÃO (GA)'!AH25</f>
        <v>0</v>
      </c>
      <c r="H23" s="180">
        <f>'[4]2-PROJEÇÃO (GA)'!AI25</f>
        <v>43121941.845699385</v>
      </c>
      <c r="I23" s="182">
        <f>'[4]2-PROJEÇÃO (GA)'!AJ25+'[4]2-PROJEÇÃO (GA)'!AK25</f>
        <v>1421.1329638031355</v>
      </c>
      <c r="J23" s="179">
        <f>'[4]2-PROJEÇÃO (GA)'!AL25</f>
        <v>59371067.120857462</v>
      </c>
      <c r="K23" s="179">
        <f>'[4]2-PROJEÇÃO (GA)'!AM25</f>
        <v>614208.89301487349</v>
      </c>
      <c r="L23" s="179">
        <f>'[4]2-PROJEÇÃO (GA)'!AN25</f>
        <v>0</v>
      </c>
      <c r="M23" s="179">
        <f>'[4]2-PROJEÇÃO (GA)'!AO25</f>
        <v>1419282.6436414993</v>
      </c>
      <c r="N23" s="180">
        <f>'[4]2-PROJEÇÃO (GA)'!AP25</f>
        <v>61404558.657513835</v>
      </c>
      <c r="O23" s="15">
        <f>'[4]2-PROJEÇÃO (GA)'!AQ25</f>
        <v>-92905670.900021821</v>
      </c>
    </row>
    <row r="24" spans="1:15" x14ac:dyDescent="0.25">
      <c r="A24" s="193">
        <f t="shared" si="1"/>
        <v>2041</v>
      </c>
      <c r="B24" s="179">
        <f>'[4]2-PROJEÇÃO (GA)'!AC26</f>
        <v>299.10391928043998</v>
      </c>
      <c r="C24" s="179">
        <f>'[4]2-PROJEÇÃO (GA)'!AD26</f>
        <v>958021.01712901995</v>
      </c>
      <c r="D24" s="179">
        <f>'[4]2-PROJEÇÃO (GA)'!AE26</f>
        <v>1104336.9542905428</v>
      </c>
      <c r="E24" s="179">
        <f>'[4]2-PROJEÇÃO (GA)'!AF26</f>
        <v>42569424.700300887</v>
      </c>
      <c r="F24" s="179">
        <f>'[4]2-PROJEÇÃO (GA)'!AG26</f>
        <v>0</v>
      </c>
      <c r="G24" s="179">
        <f>'[4]2-PROJEÇÃO (GA)'!AH26</f>
        <v>0</v>
      </c>
      <c r="H24" s="180">
        <f>'[4]2-PROJEÇÃO (GA)'!AI26</f>
        <v>44631782.671720453</v>
      </c>
      <c r="I24" s="182">
        <f>'[4]2-PROJEÇÃO (GA)'!AJ26+'[4]2-PROJEÇÃO (GA)'!AK26</f>
        <v>1457.968752171417</v>
      </c>
      <c r="J24" s="179">
        <f>'[4]2-PROJEÇÃO (GA)'!AL26</f>
        <v>61612817.333355807</v>
      </c>
      <c r="K24" s="179">
        <f>'[4]2-PROJEÇÃO (GA)'!AM26</f>
        <v>638534.86533818417</v>
      </c>
      <c r="L24" s="179">
        <f>'[4]2-PROJEÇÃO (GA)'!AN26</f>
        <v>0</v>
      </c>
      <c r="M24" s="179">
        <f>'[4]2-PROJEÇÃO (GA)'!AO26</f>
        <v>1419044.3894539473</v>
      </c>
      <c r="N24" s="180">
        <f>'[4]2-PROJEÇÃO (GA)'!AP26</f>
        <v>63670396.588147938</v>
      </c>
      <c r="O24" s="15">
        <f>'[4]2-PROJEÇÃO (GA)'!AQ26</f>
        <v>-111944284.81644931</v>
      </c>
    </row>
    <row r="25" spans="1:15" x14ac:dyDescent="0.25">
      <c r="A25" s="193">
        <f t="shared" si="1"/>
        <v>2042</v>
      </c>
      <c r="B25" s="179">
        <f>'[4]2-PROJEÇÃO (GA)'!AC27</f>
        <v>223.36603642821001</v>
      </c>
      <c r="C25" s="179">
        <f>'[4]2-PROJEÇÃO (GA)'!AD27</f>
        <v>698001.49154763634</v>
      </c>
      <c r="D25" s="179">
        <f>'[4]2-PROJEÇÃO (GA)'!AE27</f>
        <v>804605.35571127513</v>
      </c>
      <c r="E25" s="179">
        <f>'[4]2-PROJEÇÃO (GA)'!AF27</f>
        <v>42995118.947303899</v>
      </c>
      <c r="F25" s="179">
        <f>'[4]2-PROJEÇÃO (GA)'!AG27</f>
        <v>0</v>
      </c>
      <c r="G25" s="179">
        <f>'[4]2-PROJEÇÃO (GA)'!AH27</f>
        <v>0</v>
      </c>
      <c r="H25" s="180">
        <f>'[4]2-PROJEÇÃO (GA)'!AI27</f>
        <v>44497725.794562809</v>
      </c>
      <c r="I25" s="182">
        <f>'[4]2-PROJEÇÃO (GA)'!AJ27+'[4]2-PROJEÇÃO (GA)'!AK27</f>
        <v>1506.4822181513684</v>
      </c>
      <c r="J25" s="179">
        <f>'[4]2-PROJEÇÃO (GA)'!AL27</f>
        <v>63758865.086503029</v>
      </c>
      <c r="K25" s="179">
        <f>'[4]2-PROJEÇÃO (GA)'!AM27</f>
        <v>626462.86028639798</v>
      </c>
      <c r="L25" s="179">
        <f>'[4]2-PROJEÇÃO (GA)'!AN27</f>
        <v>0</v>
      </c>
      <c r="M25" s="179">
        <f>'[4]2-PROJEÇÃO (GA)'!AO27</f>
        <v>1419212.6834518835</v>
      </c>
      <c r="N25" s="180">
        <f>'[4]2-PROJEÇÃO (GA)'!AP27</f>
        <v>65804540.630241312</v>
      </c>
      <c r="O25" s="15">
        <f>'[4]2-PROJEÇÃO (GA)'!AQ27</f>
        <v>-133251099.6521278</v>
      </c>
    </row>
    <row r="26" spans="1:15" x14ac:dyDescent="0.25">
      <c r="A26" s="193">
        <f t="shared" si="1"/>
        <v>2043</v>
      </c>
      <c r="B26" s="179">
        <f>'[4]2-PROJEÇÃO (GA)'!AC28</f>
        <v>163.52957321488</v>
      </c>
      <c r="C26" s="179">
        <f>'[4]2-PROJEÇÃO (GA)'!AD28</f>
        <v>509378.96557236824</v>
      </c>
      <c r="D26" s="179">
        <f>'[4]2-PROJEÇÃO (GA)'!AE28</f>
        <v>587175.02576887514</v>
      </c>
      <c r="E26" s="179">
        <f>'[4]2-PROJEÇÃO (GA)'!AF28</f>
        <v>43425070.136776939</v>
      </c>
      <c r="F26" s="179">
        <f>'[4]2-PROJEÇÃO (GA)'!AG28</f>
        <v>0</v>
      </c>
      <c r="G26" s="179">
        <f>'[4]2-PROJEÇÃO (GA)'!AH28</f>
        <v>0</v>
      </c>
      <c r="H26" s="180">
        <f>'[4]2-PROJEÇÃO (GA)'!AI28</f>
        <v>44521624.12811818</v>
      </c>
      <c r="I26" s="182">
        <f>'[4]2-PROJEÇÃO (GA)'!AJ28+'[4]2-PROJEÇÃO (GA)'!AK28</f>
        <v>1540.1824389064932</v>
      </c>
      <c r="J26" s="179">
        <f>'[4]2-PROJEÇÃO (GA)'!AL28</f>
        <v>65357867.502026968</v>
      </c>
      <c r="K26" s="179">
        <f>'[4]2-PROJEÇÃO (GA)'!AM28</f>
        <v>625070.83214783086</v>
      </c>
      <c r="L26" s="179">
        <f>'[4]2-PROJEÇÃO (GA)'!AN28</f>
        <v>0</v>
      </c>
      <c r="M26" s="179">
        <f>'[4]2-PROJEÇÃO (GA)'!AO28</f>
        <v>1414615.9210353589</v>
      </c>
      <c r="N26" s="180">
        <f>'[4]2-PROJEÇÃO (GA)'!AP28</f>
        <v>67397554.255210161</v>
      </c>
      <c r="O26" s="15">
        <f>'[4]2-PROJEÇÃO (GA)'!AQ28</f>
        <v>-156127029.77921978</v>
      </c>
    </row>
    <row r="27" spans="1:15" x14ac:dyDescent="0.25">
      <c r="A27" s="193">
        <f t="shared" si="1"/>
        <v>2044</v>
      </c>
      <c r="B27" s="179">
        <f>'[4]2-PROJEÇÃO (GA)'!AC29</f>
        <v>126.60852901666999</v>
      </c>
      <c r="C27" s="179">
        <f>'[4]2-PROJEÇÃO (GA)'!AD29</f>
        <v>396699.17816553096</v>
      </c>
      <c r="D27" s="179">
        <f>'[4]2-PROJEÇÃO (GA)'!AE29</f>
        <v>457285.96173990285</v>
      </c>
      <c r="E27" s="179">
        <f>'[4]2-PROJEÇÃO (GA)'!AF29</f>
        <v>43859320.838144712</v>
      </c>
      <c r="F27" s="179">
        <f>'[4]2-PROJEÇÃO (GA)'!AG29</f>
        <v>0</v>
      </c>
      <c r="G27" s="179">
        <f>'[4]2-PROJEÇÃO (GA)'!AH29</f>
        <v>0</v>
      </c>
      <c r="H27" s="180">
        <f>'[4]2-PROJEÇÃO (GA)'!AI29</f>
        <v>44713305.978050143</v>
      </c>
      <c r="I27" s="182">
        <f>'[4]2-PROJEÇÃO (GA)'!AJ29+'[4]2-PROJEÇÃO (GA)'!AK29</f>
        <v>1535.7047091001677</v>
      </c>
      <c r="J27" s="179">
        <f>'[4]2-PROJEÇÃO (GA)'!AL29</f>
        <v>65477771.313351989</v>
      </c>
      <c r="K27" s="179">
        <f>'[4]2-PROJEÇÃO (GA)'!AM29</f>
        <v>611223.10483638477</v>
      </c>
      <c r="L27" s="179">
        <f>'[4]2-PROJEÇÃO (GA)'!AN29</f>
        <v>0</v>
      </c>
      <c r="M27" s="179">
        <f>'[4]2-PROJEÇÃO (GA)'!AO29</f>
        <v>1412273.1240602904</v>
      </c>
      <c r="N27" s="180">
        <f>'[4]2-PROJEÇÃO (GA)'!AP29</f>
        <v>67501267.542248666</v>
      </c>
      <c r="O27" s="15">
        <f>'[4]2-PROJEÇÃO (GA)'!AQ29</f>
        <v>-178914991.3434183</v>
      </c>
    </row>
    <row r="28" spans="1:15" x14ac:dyDescent="0.25">
      <c r="A28" s="193">
        <f t="shared" si="1"/>
        <v>2045</v>
      </c>
      <c r="B28" s="179">
        <f>'[4]2-PROJEÇÃO (GA)'!AC30</f>
        <v>91.694837661810013</v>
      </c>
      <c r="C28" s="179">
        <f>'[4]2-PROJEÇÃO (GA)'!AD30</f>
        <v>289236.53172483959</v>
      </c>
      <c r="D28" s="179">
        <f>'[4]2-PROJEÇÃO (GA)'!AE30</f>
        <v>333410.83838826953</v>
      </c>
      <c r="E28" s="179">
        <f>'[4]2-PROJEÇÃO (GA)'!AF30</f>
        <v>44297914.046526156</v>
      </c>
      <c r="F28" s="179">
        <f>'[4]2-PROJEÇÃO (GA)'!AG30</f>
        <v>0</v>
      </c>
      <c r="G28" s="179">
        <f>'[4]2-PROJEÇÃO (GA)'!AH30</f>
        <v>0</v>
      </c>
      <c r="H28" s="180">
        <f>'[4]2-PROJEÇÃO (GA)'!AI30</f>
        <v>44920561.416639268</v>
      </c>
      <c r="I28" s="182">
        <f>'[4]2-PROJEÇÃO (GA)'!AJ30+'[4]2-PROJEÇÃO (GA)'!AK30</f>
        <v>1544.8902617051285</v>
      </c>
      <c r="J28" s="179">
        <f>'[4]2-PROJEÇÃO (GA)'!AL30</f>
        <v>66302665.523972616</v>
      </c>
      <c r="K28" s="179">
        <f>'[4]2-PROJEÇÃO (GA)'!AM30</f>
        <v>637087.9515760038</v>
      </c>
      <c r="L28" s="179">
        <f>'[4]2-PROJEÇÃO (GA)'!AN30</f>
        <v>0</v>
      </c>
      <c r="M28" s="179">
        <f>'[4]2-PROJEÇÃO (GA)'!AO30</f>
        <v>1393907.0116665915</v>
      </c>
      <c r="N28" s="180">
        <f>'[4]2-PROJEÇÃO (GA)'!AP30</f>
        <v>68333660.487215206</v>
      </c>
      <c r="O28" s="15">
        <f>'[4]2-PROJEÇÃO (GA)'!AQ30</f>
        <v>-202328090.41399425</v>
      </c>
    </row>
    <row r="29" spans="1:15" x14ac:dyDescent="0.25">
      <c r="A29" s="193">
        <f t="shared" si="1"/>
        <v>2046</v>
      </c>
      <c r="B29" s="179">
        <f>'[4]2-PROJEÇÃO (GA)'!AC31</f>
        <v>67.759239191429998</v>
      </c>
      <c r="C29" s="179">
        <f>'[4]2-PROJEÇÃO (GA)'!AD31</f>
        <v>212266.70851736379</v>
      </c>
      <c r="D29" s="179">
        <f>'[4]2-PROJEÇÃO (GA)'!AE31</f>
        <v>244685.62400001567</v>
      </c>
      <c r="E29" s="179">
        <f>'[4]2-PROJEÇÃO (GA)'!AF31</f>
        <v>44740893.186991423</v>
      </c>
      <c r="F29" s="179">
        <f>'[4]2-PROJEÇÃO (GA)'!AG31</f>
        <v>0</v>
      </c>
      <c r="G29" s="179">
        <f>'[4]2-PROJEÇÃO (GA)'!AH31</f>
        <v>0</v>
      </c>
      <c r="H29" s="180">
        <f>'[4]2-PROJEÇÃO (GA)'!AI31</f>
        <v>45197845.519508801</v>
      </c>
      <c r="I29" s="182">
        <f>'[4]2-PROJEÇÃO (GA)'!AJ31+'[4]2-PROJEÇÃO (GA)'!AK31</f>
        <v>1535.6707812622378</v>
      </c>
      <c r="J29" s="179">
        <f>'[4]2-PROJEÇÃO (GA)'!AL31</f>
        <v>66304668.243120119</v>
      </c>
      <c r="K29" s="179">
        <f>'[4]2-PROJEÇÃO (GA)'!AM31</f>
        <v>660687.71363228129</v>
      </c>
      <c r="L29" s="179">
        <f>'[4]2-PROJEÇÃO (GA)'!AN31</f>
        <v>0</v>
      </c>
      <c r="M29" s="179">
        <f>'[4]2-PROJEÇÃO (GA)'!AO31</f>
        <v>1391383.5298245796</v>
      </c>
      <c r="N29" s="180">
        <f>'[4]2-PROJEÇÃO (GA)'!AP31</f>
        <v>68356739.486576974</v>
      </c>
      <c r="O29" s="15">
        <f>'[4]2-PROJEÇÃO (GA)'!AQ31</f>
        <v>-225486984.38106242</v>
      </c>
    </row>
    <row r="30" spans="1:15" x14ac:dyDescent="0.25">
      <c r="A30" s="193">
        <f t="shared" si="1"/>
        <v>2047</v>
      </c>
      <c r="B30" s="179">
        <f>'[4]2-PROJEÇÃO (GA)'!AC32</f>
        <v>47.824631878770006</v>
      </c>
      <c r="C30" s="179">
        <f>'[4]2-PROJEÇÃO (GA)'!AD32</f>
        <v>147022.79966645679</v>
      </c>
      <c r="D30" s="179">
        <f>'[4]2-PROJEÇÃO (GA)'!AE32</f>
        <v>169477.19088824288</v>
      </c>
      <c r="E30" s="179">
        <f>'[4]2-PROJEÇÃO (GA)'!AF32</f>
        <v>45188302.11886134</v>
      </c>
      <c r="F30" s="179">
        <f>'[4]2-PROJEÇÃO (GA)'!AG32</f>
        <v>0</v>
      </c>
      <c r="G30" s="179">
        <f>'[4]2-PROJEÇÃO (GA)'!AH32</f>
        <v>0</v>
      </c>
      <c r="H30" s="180">
        <f>'[4]2-PROJEÇÃO (GA)'!AI32</f>
        <v>45504802.109416038</v>
      </c>
      <c r="I30" s="182">
        <f>'[4]2-PROJEÇÃO (GA)'!AJ32+'[4]2-PROJEÇÃO (GA)'!AK32</f>
        <v>1525.7797636576786</v>
      </c>
      <c r="J30" s="179">
        <f>'[4]2-PROJEÇÃO (GA)'!AL32</f>
        <v>66729394.991591148</v>
      </c>
      <c r="K30" s="179">
        <f>'[4]2-PROJEÇÃO (GA)'!AM32</f>
        <v>654976.77886773401</v>
      </c>
      <c r="L30" s="179">
        <f>'[4]2-PROJEÇÃO (GA)'!AN32</f>
        <v>0</v>
      </c>
      <c r="M30" s="179">
        <f>'[4]2-PROJEÇÃO (GA)'!AO32</f>
        <v>1377901.0661382054</v>
      </c>
      <c r="N30" s="180">
        <f>'[4]2-PROJEÇÃO (GA)'!AP32</f>
        <v>68762272.836597085</v>
      </c>
      <c r="O30" s="15">
        <f>'[4]2-PROJEÇÃO (GA)'!AQ32</f>
        <v>-248744455.10824347</v>
      </c>
    </row>
    <row r="31" spans="1:15" x14ac:dyDescent="0.25">
      <c r="A31" s="193">
        <f t="shared" si="1"/>
        <v>2048</v>
      </c>
      <c r="B31" s="179">
        <f>'[4]2-PROJEÇÃO (GA)'!AC33</f>
        <v>32.878160531950002</v>
      </c>
      <c r="C31" s="179">
        <f>'[4]2-PROJEÇÃO (GA)'!AD33</f>
        <v>102630.1593629546</v>
      </c>
      <c r="D31" s="179">
        <f>'[4]2-PROJEÇÃO (GA)'!AE33</f>
        <v>118304.583702024</v>
      </c>
      <c r="E31" s="179">
        <f>'[4]2-PROJEÇÃO (GA)'!AF33</f>
        <v>45640185.140049949</v>
      </c>
      <c r="F31" s="179">
        <f>'[4]2-PROJEÇÃO (GA)'!AG33</f>
        <v>0</v>
      </c>
      <c r="G31" s="179">
        <f>'[4]2-PROJEÇÃO (GA)'!AH33</f>
        <v>0</v>
      </c>
      <c r="H31" s="180">
        <f>'[4]2-PROJEÇÃO (GA)'!AI33</f>
        <v>45861119.883114927</v>
      </c>
      <c r="I31" s="182">
        <f>'[4]2-PROJEÇÃO (GA)'!AJ33+'[4]2-PROJEÇÃO (GA)'!AK33</f>
        <v>1485.4944288366717</v>
      </c>
      <c r="J31" s="179">
        <f>'[4]2-PROJEÇÃO (GA)'!AL33</f>
        <v>65812097.219593585</v>
      </c>
      <c r="K31" s="179">
        <f>'[4]2-PROJEÇÃO (GA)'!AM33</f>
        <v>640071.54467811517</v>
      </c>
      <c r="L31" s="179">
        <f>'[4]2-PROJEÇÃO (GA)'!AN33</f>
        <v>0</v>
      </c>
      <c r="M31" s="179">
        <f>'[4]2-PROJEÇÃO (GA)'!AO33</f>
        <v>1374418.8535303515</v>
      </c>
      <c r="N31" s="180">
        <f>'[4]2-PROJEÇÃO (GA)'!AP33</f>
        <v>67826587.617802054</v>
      </c>
      <c r="O31" s="15">
        <f>'[4]2-PROJEÇÃO (GA)'!AQ33</f>
        <v>-270709922.84293056</v>
      </c>
    </row>
    <row r="32" spans="1:15" x14ac:dyDescent="0.25">
      <c r="A32" s="193">
        <f t="shared" si="1"/>
        <v>2049</v>
      </c>
      <c r="B32" s="179">
        <f>'[4]2-PROJEÇÃO (GA)'!AC34</f>
        <v>17.934886885609998</v>
      </c>
      <c r="C32" s="179">
        <f>'[4]2-PROJEÇÃO (GA)'!AD34</f>
        <v>59790.217568121021</v>
      </c>
      <c r="D32" s="179">
        <f>'[4]2-PROJEÇÃO (GA)'!AE34</f>
        <v>68921.814433070394</v>
      </c>
      <c r="E32" s="179">
        <f>'[4]2-PROJEÇÃO (GA)'!AF34</f>
        <v>46096586.991450451</v>
      </c>
      <c r="F32" s="179">
        <f>'[4]2-PROJEÇÃO (GA)'!AG34</f>
        <v>0</v>
      </c>
      <c r="G32" s="179">
        <f>'[4]2-PROJEÇÃO (GA)'!AH34</f>
        <v>0</v>
      </c>
      <c r="H32" s="180">
        <f>'[4]2-PROJEÇÃO (GA)'!AI34</f>
        <v>46225299.023451641</v>
      </c>
      <c r="I32" s="182">
        <f>'[4]2-PROJEÇÃO (GA)'!AJ34+'[4]2-PROJEÇÃO (GA)'!AK34</f>
        <v>1464.4063626542838</v>
      </c>
      <c r="J32" s="179">
        <f>'[4]2-PROJEÇÃO (GA)'!AL34</f>
        <v>65150088.395923704</v>
      </c>
      <c r="K32" s="179">
        <f>'[4]2-PROJEÇÃO (GA)'!AM34</f>
        <v>669100.86103139562</v>
      </c>
      <c r="L32" s="179">
        <f>'[4]2-PROJEÇÃO (GA)'!AN34</f>
        <v>0</v>
      </c>
      <c r="M32" s="179">
        <f>'[4]2-PROJEÇÃO (GA)'!AO34</f>
        <v>1347703.4042605169</v>
      </c>
      <c r="N32" s="180">
        <f>'[4]2-PROJEÇÃO (GA)'!AP34</f>
        <v>67166892.661215618</v>
      </c>
      <c r="O32" s="15">
        <f>'[4]2-PROJEÇÃO (GA)'!AQ34</f>
        <v>-291651516.48069453</v>
      </c>
    </row>
    <row r="33" spans="1:15" x14ac:dyDescent="0.25">
      <c r="A33" s="193">
        <f t="shared" si="1"/>
        <v>2050</v>
      </c>
      <c r="B33" s="179">
        <f>'[4]2-PROJEÇÃO (GA)'!AC35</f>
        <v>10.960818790369999</v>
      </c>
      <c r="C33" s="179">
        <f>'[4]2-PROJEÇÃO (GA)'!AD35</f>
        <v>42654.417650810596</v>
      </c>
      <c r="D33" s="179">
        <f>'[4]2-PROJEÇÃO (GA)'!AE35</f>
        <v>49168.910528388929</v>
      </c>
      <c r="E33" s="179">
        <f>'[4]2-PROJEÇÃO (GA)'!AF35</f>
        <v>46557552.861364953</v>
      </c>
      <c r="F33" s="179">
        <f>'[4]2-PROJEÇÃO (GA)'!AG35</f>
        <v>0</v>
      </c>
      <c r="G33" s="179">
        <f>'[4]2-PROJEÇÃO (GA)'!AH35</f>
        <v>0</v>
      </c>
      <c r="H33" s="180">
        <f>'[4]2-PROJEÇÃO (GA)'!AI35</f>
        <v>46649376.189544156</v>
      </c>
      <c r="I33" s="182">
        <f>'[4]2-PROJEÇÃO (GA)'!AJ35+'[4]2-PROJEÇÃO (GA)'!AK35</f>
        <v>1368.4607207370223</v>
      </c>
      <c r="J33" s="179">
        <f>'[4]2-PROJEÇÃO (GA)'!AL35</f>
        <v>61315124.359803788</v>
      </c>
      <c r="K33" s="179">
        <f>'[4]2-PROJEÇÃO (GA)'!AM35</f>
        <v>679664.74396968819</v>
      </c>
      <c r="L33" s="179">
        <f>'[4]2-PROJEÇÃO (GA)'!AN35</f>
        <v>0</v>
      </c>
      <c r="M33" s="179">
        <f>'[4]2-PROJEÇÃO (GA)'!AO35</f>
        <v>1327254.7337878514</v>
      </c>
      <c r="N33" s="180">
        <f>'[4]2-PROJEÇÃO (GA)'!AP35</f>
        <v>63322043.837561324</v>
      </c>
      <c r="O33" s="15">
        <f>'[4]2-PROJEÇÃO (GA)'!AQ35</f>
        <v>-308324184.1287117</v>
      </c>
    </row>
    <row r="34" spans="1:15" x14ac:dyDescent="0.25">
      <c r="A34" s="193">
        <f t="shared" si="1"/>
        <v>2051</v>
      </c>
      <c r="B34" s="179">
        <f>'[4]2-PROJEÇÃO (GA)'!AC36</f>
        <v>3.9883929849199999</v>
      </c>
      <c r="C34" s="179">
        <f>'[4]2-PROJEÇÃO (GA)'!AD36</f>
        <v>23195.793777781408</v>
      </c>
      <c r="D34" s="179">
        <f>'[4]2-PROJEÇÃO (GA)'!AE36</f>
        <v>26738.424100206197</v>
      </c>
      <c r="E34" s="179">
        <f>'[4]2-PROJEÇÃO (GA)'!AF36</f>
        <v>47023128.389978603</v>
      </c>
      <c r="F34" s="179">
        <f>'[4]2-PROJEÇÃO (GA)'!AG36</f>
        <v>0</v>
      </c>
      <c r="G34" s="179">
        <f>'[4]2-PROJEÇÃO (GA)'!AH36</f>
        <v>0</v>
      </c>
      <c r="H34" s="180">
        <f>'[4]2-PROJEÇÃO (GA)'!AI36</f>
        <v>47073062.607856587</v>
      </c>
      <c r="I34" s="182">
        <f>'[4]2-PROJEÇÃO (GA)'!AJ36+'[4]2-PROJEÇÃO (GA)'!AK36</f>
        <v>1389.6759390704397</v>
      </c>
      <c r="J34" s="179">
        <f>'[4]2-PROJEÇÃO (GA)'!AL36</f>
        <v>63013412.831116937</v>
      </c>
      <c r="K34" s="179">
        <f>'[4]2-PROJEÇÃO (GA)'!AM36</f>
        <v>722811.68194369576</v>
      </c>
      <c r="L34" s="179">
        <f>'[4]2-PROJEÇÃO (GA)'!AN36</f>
        <v>0</v>
      </c>
      <c r="M34" s="179">
        <f>'[4]2-PROJEÇÃO (GA)'!AO36</f>
        <v>1247651.1307392532</v>
      </c>
      <c r="N34" s="180">
        <f>'[4]2-PROJEÇÃO (GA)'!AP36</f>
        <v>64983875.643799886</v>
      </c>
      <c r="O34" s="15">
        <f>'[4]2-PROJEÇÃO (GA)'!AQ36</f>
        <v>-326234997.16465503</v>
      </c>
    </row>
    <row r="35" spans="1:15" x14ac:dyDescent="0.25">
      <c r="A35" s="193">
        <f t="shared" si="1"/>
        <v>2052</v>
      </c>
      <c r="B35" s="179">
        <f>'[4]2-PROJEÇÃO (GA)'!AC37</f>
        <v>1.9933825299999999</v>
      </c>
      <c r="C35" s="179">
        <f>'[4]2-PROJEÇÃO (GA)'!AD37</f>
        <v>15196.490601244597</v>
      </c>
      <c r="D35" s="179">
        <f>'[4]2-PROJEÇÃO (GA)'!AE37</f>
        <v>17517.409165798315</v>
      </c>
      <c r="E35" s="179">
        <f>'[4]2-PROJEÇÃO (GA)'!AF37</f>
        <v>47493359.673878387</v>
      </c>
      <c r="F35" s="179">
        <f>'[4]2-PROJEÇÃO (GA)'!AG37</f>
        <v>0</v>
      </c>
      <c r="G35" s="179">
        <f>'[4]2-PROJEÇÃO (GA)'!AH37</f>
        <v>0</v>
      </c>
      <c r="H35" s="180">
        <f>'[4]2-PROJEÇÃO (GA)'!AI37</f>
        <v>47526073.573645428</v>
      </c>
      <c r="I35" s="182">
        <f>'[4]2-PROJEÇÃO (GA)'!AJ37+'[4]2-PROJEÇÃO (GA)'!AK37</f>
        <v>1346.7441265783702</v>
      </c>
      <c r="J35" s="179">
        <f>'[4]2-PROJEÇÃO (GA)'!AL37</f>
        <v>61877054.596833326</v>
      </c>
      <c r="K35" s="179">
        <f>'[4]2-PROJEÇÃO (GA)'!AM37</f>
        <v>748290.01210974739</v>
      </c>
      <c r="L35" s="179">
        <f>'[4]2-PROJEÇÃO (GA)'!AN37</f>
        <v>0</v>
      </c>
      <c r="M35" s="179">
        <f>'[4]2-PROJEÇÃO (GA)'!AO37</f>
        <v>1278941.9073117184</v>
      </c>
      <c r="N35" s="180">
        <f>'[4]2-PROJEÇÃO (GA)'!AP37</f>
        <v>63904286.51625479</v>
      </c>
      <c r="O35" s="15">
        <f>'[4]2-PROJEÇÃO (GA)'!AQ37</f>
        <v>-342613210.1072644</v>
      </c>
    </row>
    <row r="36" spans="1:15" x14ac:dyDescent="0.25">
      <c r="A36" s="193">
        <f t="shared" si="1"/>
        <v>2053</v>
      </c>
      <c r="B36" s="179">
        <f>'[4]2-PROJEÇÃO (GA)'!AC38</f>
        <v>1.9930195799999999</v>
      </c>
      <c r="C36" s="179">
        <f>'[4]2-PROJEÇÃO (GA)'!AD38</f>
        <v>15348.455507257046</v>
      </c>
      <c r="D36" s="179">
        <f>'[4]2-PROJEÇÃO (GA)'!AE38</f>
        <v>17692.583257456299</v>
      </c>
      <c r="E36" s="179">
        <f>'[4]2-PROJEÇÃO (GA)'!AF38</f>
        <v>0</v>
      </c>
      <c r="F36" s="179">
        <f>'[4]2-PROJEÇÃO (GA)'!AG38</f>
        <v>0</v>
      </c>
      <c r="G36" s="179">
        <f>'[4]2-PROJEÇÃO (GA)'!AH38</f>
        <v>0</v>
      </c>
      <c r="H36" s="180">
        <f>'[4]2-PROJEÇÃO (GA)'!AI38</f>
        <v>33041.038764713347</v>
      </c>
      <c r="I36" s="182">
        <f>'[4]2-PROJEÇÃO (GA)'!AJ38+'[4]2-PROJEÇÃO (GA)'!AK38</f>
        <v>1293.4260196796729</v>
      </c>
      <c r="J36" s="179">
        <f>'[4]2-PROJEÇÃO (GA)'!AL38</f>
        <v>60085680.000292204</v>
      </c>
      <c r="K36" s="179">
        <f>'[4]2-PROJEÇÃO (GA)'!AM38</f>
        <v>732988.66464672051</v>
      </c>
      <c r="L36" s="179">
        <f>'[4]2-PROJEÇÃO (GA)'!AN38</f>
        <v>0</v>
      </c>
      <c r="M36" s="179">
        <f>'[4]2-PROJEÇÃO (GA)'!AO38</f>
        <v>1255269.890469997</v>
      </c>
      <c r="N36" s="180">
        <f>'[4]2-PROJEÇÃO (GA)'!AP38</f>
        <v>62073938.555408925</v>
      </c>
      <c r="O36" s="15">
        <f>'[4]2-PROJEÇÃO (GA)'!AQ38</f>
        <v>-404654107.62390864</v>
      </c>
    </row>
    <row r="37" spans="1:15" x14ac:dyDescent="0.25">
      <c r="A37" s="193">
        <f t="shared" si="1"/>
        <v>2054</v>
      </c>
      <c r="B37" s="179">
        <f>'[4]2-PROJEÇÃO (GA)'!AC39</f>
        <v>0.99691883999999997</v>
      </c>
      <c r="C37" s="179">
        <f>'[4]2-PROJEÇÃO (GA)'!AD39</f>
        <v>7479.199701439662</v>
      </c>
      <c r="D37" s="179">
        <f>'[4]2-PROJEÇÃO (GA)'!AE39</f>
        <v>8621.4774740231715</v>
      </c>
      <c r="E37" s="179">
        <f>'[4]2-PROJEÇÃO (GA)'!AF39</f>
        <v>0</v>
      </c>
      <c r="F37" s="179">
        <f>'[4]2-PROJEÇÃO (GA)'!AG39</f>
        <v>0</v>
      </c>
      <c r="G37" s="179">
        <f>'[4]2-PROJEÇÃO (GA)'!AH39</f>
        <v>0</v>
      </c>
      <c r="H37" s="180">
        <f>'[4]2-PROJEÇÃO (GA)'!AI39</f>
        <v>16100.677175462833</v>
      </c>
      <c r="I37" s="182">
        <f>'[4]2-PROJEÇÃO (GA)'!AJ39+'[4]2-PROJEÇÃO (GA)'!AK39</f>
        <v>1251.355583066279</v>
      </c>
      <c r="J37" s="179">
        <f>'[4]2-PROJEÇÃO (GA)'!AL39</f>
        <v>58818378.201979116</v>
      </c>
      <c r="K37" s="179">
        <f>'[4]2-PROJEÇÃO (GA)'!AM39</f>
        <v>732393.51930926414</v>
      </c>
      <c r="L37" s="179">
        <f>'[4]2-PROJEÇÃO (GA)'!AN39</f>
        <v>0</v>
      </c>
      <c r="M37" s="179">
        <f>'[4]2-PROJEÇÃO (GA)'!AO39</f>
        <v>1219164.0015728252</v>
      </c>
      <c r="N37" s="180">
        <f>'[4]2-PROJEÇÃO (GA)'!AP39</f>
        <v>60769935.722861208</v>
      </c>
      <c r="O37" s="15">
        <f>'[4]2-PROJEÇÃO (GA)'!AQ39</f>
        <v>-465407942.66959441</v>
      </c>
    </row>
    <row r="38" spans="1:15" x14ac:dyDescent="0.25">
      <c r="A38" s="193">
        <f t="shared" si="1"/>
        <v>2055</v>
      </c>
      <c r="B38" s="179">
        <f>'[4]2-PROJEÇÃO (GA)'!AC40</f>
        <v>0.99677654000000004</v>
      </c>
      <c r="C38" s="179">
        <f>'[4]2-PROJEÇÃO (GA)'!AD40</f>
        <v>7553.9916984540587</v>
      </c>
      <c r="D38" s="179">
        <f>'[4]2-PROJEÇÃO (GA)'!AE40</f>
        <v>8707.6922487634038</v>
      </c>
      <c r="E38" s="179">
        <f>'[4]2-PROJEÇÃO (GA)'!AF40</f>
        <v>0</v>
      </c>
      <c r="F38" s="179">
        <f>'[4]2-PROJEÇÃO (GA)'!AG40</f>
        <v>0</v>
      </c>
      <c r="G38" s="179">
        <f>'[4]2-PROJEÇÃO (GA)'!AH40</f>
        <v>0</v>
      </c>
      <c r="H38" s="180">
        <f>'[4]2-PROJEÇÃO (GA)'!AI40</f>
        <v>16261.683947217462</v>
      </c>
      <c r="I38" s="182">
        <f>'[4]2-PROJEÇÃO (GA)'!AJ40+'[4]2-PROJEÇÃO (GA)'!AK40</f>
        <v>1195.0846447157899</v>
      </c>
      <c r="J38" s="179">
        <f>'[4]2-PROJEÇÃO (GA)'!AL40</f>
        <v>57128879.050532252</v>
      </c>
      <c r="K38" s="179">
        <f>'[4]2-PROJEÇÃO (GA)'!AM40</f>
        <v>723020.80281582836</v>
      </c>
      <c r="L38" s="179">
        <f>'[4]2-PROJEÇÃO (GA)'!AN40</f>
        <v>0</v>
      </c>
      <c r="M38" s="179">
        <f>'[4]2-PROJEÇÃO (GA)'!AO40</f>
        <v>1192375.2889169385</v>
      </c>
      <c r="N38" s="180">
        <f>'[4]2-PROJEÇÃO (GA)'!AP40</f>
        <v>59044275.142265014</v>
      </c>
      <c r="O38" s="15">
        <f>'[4]2-PROJEÇÃO (GA)'!AQ40</f>
        <v>-524435956.12791222</v>
      </c>
    </row>
    <row r="39" spans="1:15" x14ac:dyDescent="0.25">
      <c r="A39" s="193">
        <f t="shared" si="1"/>
        <v>2056</v>
      </c>
      <c r="B39" s="179">
        <f>'[4]2-PROJEÇÃO (GA)'!AC41</f>
        <v>0.99661655999999998</v>
      </c>
      <c r="C39" s="179">
        <f>'[4]2-PROJEÇÃO (GA)'!AD41</f>
        <v>7629.5316154385973</v>
      </c>
      <c r="D39" s="179">
        <f>'[4]2-PROJEÇÃO (GA)'!AE41</f>
        <v>8794.769171251035</v>
      </c>
      <c r="E39" s="179">
        <f>'[4]2-PROJEÇÃO (GA)'!AF41</f>
        <v>0</v>
      </c>
      <c r="F39" s="179">
        <f>'[4]2-PROJEÇÃO (GA)'!AG41</f>
        <v>0</v>
      </c>
      <c r="G39" s="179">
        <f>'[4]2-PROJEÇÃO (GA)'!AH41</f>
        <v>0</v>
      </c>
      <c r="H39" s="180">
        <f>'[4]2-PROJEÇÃO (GA)'!AI41</f>
        <v>16424.300786689633</v>
      </c>
      <c r="I39" s="182">
        <f>'[4]2-PROJEÇÃO (GA)'!AJ41+'[4]2-PROJEÇÃO (GA)'!AK41</f>
        <v>1115.9467784347628</v>
      </c>
      <c r="J39" s="179">
        <f>'[4]2-PROJEÇÃO (GA)'!AL41</f>
        <v>54154681.833261587</v>
      </c>
      <c r="K39" s="179">
        <f>'[4]2-PROJEÇÃO (GA)'!AM41</f>
        <v>716796.78856444103</v>
      </c>
      <c r="L39" s="179">
        <f>'[4]2-PROJEÇÃO (GA)'!AN41</f>
        <v>0</v>
      </c>
      <c r="M39" s="179">
        <f>'[4]2-PROJEÇÃO (GA)'!AO41</f>
        <v>1158411.450103044</v>
      </c>
      <c r="N39" s="180">
        <f>'[4]2-PROJEÇÃO (GA)'!AP41</f>
        <v>56029890.071929075</v>
      </c>
      <c r="O39" s="15">
        <f>'[4]2-PROJEÇÃO (GA)'!AQ41</f>
        <v>-580449421.89905465</v>
      </c>
    </row>
    <row r="40" spans="1:15" x14ac:dyDescent="0.25">
      <c r="A40" s="194">
        <f t="shared" si="1"/>
        <v>2057</v>
      </c>
      <c r="B40" s="179">
        <f>'[4]2-PROJEÇÃO (GA)'!AC42</f>
        <v>0.99643283000000005</v>
      </c>
      <c r="C40" s="179">
        <f>'[4]2-PROJEÇÃO (GA)'!AD42</f>
        <v>7705.8269315929829</v>
      </c>
      <c r="D40" s="179">
        <f>'[4]2-PROJEÇÃO (GA)'!AE42</f>
        <v>8882.7168629635453</v>
      </c>
      <c r="E40" s="179">
        <f>'[4]2-PROJEÇÃO (GA)'!AF42</f>
        <v>0</v>
      </c>
      <c r="F40" s="179">
        <f>'[4]2-PROJEÇÃO (GA)'!AG42</f>
        <v>0</v>
      </c>
      <c r="G40" s="179">
        <f>'[4]2-PROJEÇÃO (GA)'!AH42</f>
        <v>0</v>
      </c>
      <c r="H40" s="184">
        <f>'[4]2-PROJEÇÃO (GA)'!AI42</f>
        <v>16588.543794556528</v>
      </c>
      <c r="I40" s="185">
        <f>'[4]2-PROJEÇÃO (GA)'!AJ42+'[4]2-PROJEÇÃO (GA)'!AK42</f>
        <v>1047.991705177722</v>
      </c>
      <c r="J40" s="179">
        <f>'[4]2-PROJEÇÃO (GA)'!AL42</f>
        <v>51418311.10231588</v>
      </c>
      <c r="K40" s="179">
        <f>'[4]2-PROJEÇÃO (GA)'!AM42</f>
        <v>670295.15816179174</v>
      </c>
      <c r="L40" s="179">
        <f>'[4]2-PROJEÇÃO (GA)'!AN42</f>
        <v>0</v>
      </c>
      <c r="M40" s="179">
        <f>'[4]2-PROJEÇÃO (GA)'!AO42</f>
        <v>1098816.7600029639</v>
      </c>
      <c r="N40" s="180">
        <f>'[4]2-PROJEÇÃO (GA)'!AP42</f>
        <v>53187423.020480633</v>
      </c>
      <c r="O40" s="209">
        <f>'[4]2-PROJEÇÃO (GA)'!AQ42</f>
        <v>-633620256.37574077</v>
      </c>
    </row>
    <row r="41" spans="1:15" x14ac:dyDescent="0.25">
      <c r="A41" s="193">
        <f>A40+1</f>
        <v>2058</v>
      </c>
      <c r="B41" s="179">
        <f>'[4]2-PROJEÇÃO (GA)'!AC43</f>
        <v>0.99621979999999999</v>
      </c>
      <c r="C41" s="179">
        <f>'[4]2-PROJEÇÃO (GA)'!AD43</f>
        <v>7782.8852009089142</v>
      </c>
      <c r="D41" s="179">
        <f>'[4]2-PROJEÇÃO (GA)'!AE43</f>
        <v>8971.544031593181</v>
      </c>
      <c r="E41" s="179">
        <f>'[4]2-PROJEÇÃO (GA)'!AF43</f>
        <v>0</v>
      </c>
      <c r="F41" s="179">
        <f>'[4]2-PROJEÇÃO (GA)'!AG43</f>
        <v>0</v>
      </c>
      <c r="G41" s="179">
        <f>'[4]2-PROJEÇÃO (GA)'!AH43</f>
        <v>0</v>
      </c>
      <c r="H41" s="180">
        <f>'[4]2-PROJEÇÃO (GA)'!AI43</f>
        <v>16754.429232502094</v>
      </c>
      <c r="I41" s="182">
        <f>'[4]2-PROJEÇÃO (GA)'!AJ43+'[4]2-PROJEÇÃO (GA)'!AK43</f>
        <v>984.95285911446842</v>
      </c>
      <c r="J41" s="179">
        <f>'[4]2-PROJEÇÃO (GA)'!AL43</f>
        <v>48709584.392022364</v>
      </c>
      <c r="K41" s="179">
        <f>'[4]2-PROJEÇÃO (GA)'!AM43</f>
        <v>672650.51224780874</v>
      </c>
      <c r="L41" s="179">
        <f>'[4]2-PROJEÇÃO (GA)'!AN43</f>
        <v>0</v>
      </c>
      <c r="M41" s="179">
        <f>'[4]2-PROJEÇÃO (GA)'!AO43</f>
        <v>1043173.1846516612</v>
      </c>
      <c r="N41" s="180">
        <f>'[4]2-PROJEÇÃO (GA)'!AP43</f>
        <v>50425408.08892183</v>
      </c>
      <c r="O41" s="208">
        <f>'[4]2-PROJEÇÃO (GA)'!AQ43</f>
        <v>-684028910.03543007</v>
      </c>
    </row>
    <row r="42" spans="1:15" x14ac:dyDescent="0.25">
      <c r="A42" s="193">
        <f t="shared" ref="A42:A59" si="2">A41+1</f>
        <v>2059</v>
      </c>
      <c r="B42" s="179">
        <f>'[4]2-PROJEÇÃO (GA)'!AC44</f>
        <v>0.99597312999999998</v>
      </c>
      <c r="C42" s="179">
        <f>'[4]2-PROJEÇÃO (GA)'!AD44</f>
        <v>7860.7140529180033</v>
      </c>
      <c r="D42" s="179">
        <f>'[4]2-PROJEÇÃO (GA)'!AE44</f>
        <v>9061.2594719091139</v>
      </c>
      <c r="E42" s="179">
        <f>'[4]2-PROJEÇÃO (GA)'!AF44</f>
        <v>0</v>
      </c>
      <c r="F42" s="179">
        <f>'[4]2-PROJEÇÃO (GA)'!AG44</f>
        <v>0</v>
      </c>
      <c r="G42" s="179">
        <f>'[4]2-PROJEÇÃO (GA)'!AH44</f>
        <v>0</v>
      </c>
      <c r="H42" s="180">
        <f>'[4]2-PROJEÇÃO (GA)'!AI44</f>
        <v>16921.973524827117</v>
      </c>
      <c r="I42" s="182">
        <f>'[4]2-PROJEÇÃO (GA)'!AJ44+'[4]2-PROJEÇÃO (GA)'!AK44</f>
        <v>916.72395797643389</v>
      </c>
      <c r="J42" s="179">
        <f>'[4]2-PROJEÇÃO (GA)'!AL44</f>
        <v>45237377.857225411</v>
      </c>
      <c r="K42" s="179">
        <f>'[4]2-PROJEÇÃO (GA)'!AM44</f>
        <v>676192.07118474133</v>
      </c>
      <c r="L42" s="179">
        <f>'[4]2-PROJEÇÃO (GA)'!AN44</f>
        <v>0</v>
      </c>
      <c r="M42" s="179">
        <f>'[4]2-PROJEÇÃO (GA)'!AO44</f>
        <v>989059.76812193228</v>
      </c>
      <c r="N42" s="180">
        <f>'[4]2-PROJEÇÃO (GA)'!AP44</f>
        <v>46902629.696532086</v>
      </c>
      <c r="O42" s="15">
        <f>'[4]2-PROJEÇÃO (GA)'!AQ44</f>
        <v>-730914617.7584374</v>
      </c>
    </row>
    <row r="43" spans="1:15" x14ac:dyDescent="0.25">
      <c r="A43" s="193">
        <f t="shared" si="2"/>
        <v>2060</v>
      </c>
      <c r="B43" s="179">
        <f>'[4]2-PROJEÇÃO (GA)'!AC45</f>
        <v>0</v>
      </c>
      <c r="C43" s="179">
        <f>'[4]2-PROJEÇÃO (GA)'!AD45</f>
        <v>0</v>
      </c>
      <c r="D43" s="179">
        <f>'[4]2-PROJEÇÃO (GA)'!AE45</f>
        <v>0</v>
      </c>
      <c r="E43" s="179">
        <f>'[4]2-PROJEÇÃO (GA)'!AF45</f>
        <v>0</v>
      </c>
      <c r="F43" s="179">
        <f>'[4]2-PROJEÇÃO (GA)'!AG45</f>
        <v>0</v>
      </c>
      <c r="G43" s="179">
        <f>'[4]2-PROJEÇÃO (GA)'!AH45</f>
        <v>0</v>
      </c>
      <c r="H43" s="180">
        <f>'[4]2-PROJEÇÃO (GA)'!AI45</f>
        <v>0</v>
      </c>
      <c r="I43" s="182">
        <f>'[4]2-PROJEÇÃO (GA)'!AJ45+'[4]2-PROJEÇÃO (GA)'!AK45</f>
        <v>855.50888757274072</v>
      </c>
      <c r="J43" s="179">
        <f>'[4]2-PROJEÇÃO (GA)'!AL45</f>
        <v>42089293.969225697</v>
      </c>
      <c r="K43" s="179">
        <f>'[4]2-PROJEÇÃO (GA)'!AM45</f>
        <v>657397.56244826061</v>
      </c>
      <c r="L43" s="179">
        <f>'[4]2-PROJEÇÃO (GA)'!AN45</f>
        <v>0</v>
      </c>
      <c r="M43" s="179">
        <f>'[4]2-PROJEÇÃO (GA)'!AO45</f>
        <v>919700.61930509715</v>
      </c>
      <c r="N43" s="180">
        <f>'[4]2-PROJEÇÃO (GA)'!AP45</f>
        <v>43666392.150979057</v>
      </c>
      <c r="O43" s="15">
        <f>'[4]2-PROJEÇÃO (GA)'!AQ45</f>
        <v>-774581009.90941644</v>
      </c>
    </row>
    <row r="44" spans="1:15" x14ac:dyDescent="0.25">
      <c r="A44" s="193">
        <f t="shared" si="2"/>
        <v>2061</v>
      </c>
      <c r="B44" s="179">
        <f>'[4]2-PROJEÇÃO (GA)'!AC46</f>
        <v>0</v>
      </c>
      <c r="C44" s="179">
        <f>'[4]2-PROJEÇÃO (GA)'!AD46</f>
        <v>0</v>
      </c>
      <c r="D44" s="179">
        <f>'[4]2-PROJEÇÃO (GA)'!AE46</f>
        <v>0</v>
      </c>
      <c r="E44" s="179">
        <f>'[4]2-PROJEÇÃO (GA)'!AF46</f>
        <v>0</v>
      </c>
      <c r="F44" s="179">
        <f>'[4]2-PROJEÇÃO (GA)'!AG46</f>
        <v>0</v>
      </c>
      <c r="G44" s="179">
        <f>'[4]2-PROJEÇÃO (GA)'!AH46</f>
        <v>0</v>
      </c>
      <c r="H44" s="180">
        <f>'[4]2-PROJEÇÃO (GA)'!AI46</f>
        <v>0</v>
      </c>
      <c r="I44" s="182">
        <f>'[4]2-PROJEÇÃO (GA)'!AJ46+'[4]2-PROJEÇÃO (GA)'!AK46</f>
        <v>778.00126043118087</v>
      </c>
      <c r="J44" s="179">
        <f>'[4]2-PROJEÇÃO (GA)'!AL46</f>
        <v>38489068.740054049</v>
      </c>
      <c r="K44" s="179">
        <f>'[4]2-PROJEÇÃO (GA)'!AM46</f>
        <v>649669.42183751159</v>
      </c>
      <c r="L44" s="179">
        <f>'[4]2-PROJEÇÃO (GA)'!AN46</f>
        <v>0</v>
      </c>
      <c r="M44" s="179">
        <f>'[4]2-PROJEÇÃO (GA)'!AO46</f>
        <v>854933.83063347917</v>
      </c>
      <c r="N44" s="180">
        <f>'[4]2-PROJEÇÃO (GA)'!AP46</f>
        <v>39993671.992525034</v>
      </c>
      <c r="O44" s="15">
        <f>'[4]2-PROJEÇÃO (GA)'!AQ46</f>
        <v>-814574681.90194142</v>
      </c>
    </row>
    <row r="45" spans="1:15" x14ac:dyDescent="0.25">
      <c r="A45" s="193">
        <f t="shared" si="2"/>
        <v>2062</v>
      </c>
      <c r="B45" s="179">
        <f>'[4]2-PROJEÇÃO (GA)'!AC47</f>
        <v>0</v>
      </c>
      <c r="C45" s="179">
        <f>'[4]2-PROJEÇÃO (GA)'!AD47</f>
        <v>0</v>
      </c>
      <c r="D45" s="179">
        <f>'[4]2-PROJEÇÃO (GA)'!AE47</f>
        <v>0</v>
      </c>
      <c r="E45" s="179">
        <f>'[4]2-PROJEÇÃO (GA)'!AF47</f>
        <v>0</v>
      </c>
      <c r="F45" s="179">
        <f>'[4]2-PROJEÇÃO (GA)'!AG47</f>
        <v>0</v>
      </c>
      <c r="G45" s="179">
        <f>'[4]2-PROJEÇÃO (GA)'!AH47</f>
        <v>0</v>
      </c>
      <c r="H45" s="180">
        <f>'[4]2-PROJEÇÃO (GA)'!AI47</f>
        <v>0</v>
      </c>
      <c r="I45" s="182">
        <f>'[4]2-PROJEÇÃO (GA)'!AJ47+'[4]2-PROJEÇÃO (GA)'!AK47</f>
        <v>698.06293540697175</v>
      </c>
      <c r="J45" s="179">
        <f>'[4]2-PROJEÇÃO (GA)'!AL47</f>
        <v>35094440.508635014</v>
      </c>
      <c r="K45" s="179">
        <f>'[4]2-PROJEÇÃO (GA)'!AM47</f>
        <v>628870.85830275656</v>
      </c>
      <c r="L45" s="179">
        <f>'[4]2-PROJEÇÃO (GA)'!AN47</f>
        <v>0</v>
      </c>
      <c r="M45" s="179">
        <f>'[4]2-PROJEÇÃO (GA)'!AO47</f>
        <v>782774.76323783118</v>
      </c>
      <c r="N45" s="180">
        <f>'[4]2-PROJEÇÃO (GA)'!AP47</f>
        <v>36506086.130175605</v>
      </c>
      <c r="O45" s="15">
        <f>'[4]2-PROJEÇÃO (GA)'!AQ47</f>
        <v>-851080768.03211701</v>
      </c>
    </row>
    <row r="46" spans="1:15" x14ac:dyDescent="0.25">
      <c r="A46" s="193">
        <f t="shared" si="2"/>
        <v>2063</v>
      </c>
      <c r="B46" s="179">
        <f>'[4]2-PROJEÇÃO (GA)'!AC48</f>
        <v>0</v>
      </c>
      <c r="C46" s="179">
        <f>'[4]2-PROJEÇÃO (GA)'!AD48</f>
        <v>0</v>
      </c>
      <c r="D46" s="179">
        <f>'[4]2-PROJEÇÃO (GA)'!AE48</f>
        <v>0</v>
      </c>
      <c r="E46" s="179">
        <f>'[4]2-PROJEÇÃO (GA)'!AF48</f>
        <v>0</v>
      </c>
      <c r="F46" s="179">
        <f>'[4]2-PROJEÇÃO (GA)'!AG48</f>
        <v>0</v>
      </c>
      <c r="G46" s="179">
        <f>'[4]2-PROJEÇÃO (GA)'!AH48</f>
        <v>0</v>
      </c>
      <c r="H46" s="180">
        <f>'[4]2-PROJEÇÃO (GA)'!AI48</f>
        <v>0</v>
      </c>
      <c r="I46" s="182">
        <f>'[4]2-PROJEÇÃO (GA)'!AJ48+'[4]2-PROJEÇÃO (GA)'!AK48</f>
        <v>624.21388281938073</v>
      </c>
      <c r="J46" s="179">
        <f>'[4]2-PROJEÇÃO (GA)'!AL48</f>
        <v>31003196.96889466</v>
      </c>
      <c r="K46" s="179">
        <f>'[4]2-PROJEÇÃO (GA)'!AM48</f>
        <v>623728.37193416071</v>
      </c>
      <c r="L46" s="179">
        <f>'[4]2-PROJEÇÃO (GA)'!AN48</f>
        <v>0</v>
      </c>
      <c r="M46" s="179">
        <f>'[4]2-PROJEÇÃO (GA)'!AO48</f>
        <v>714466.22733875539</v>
      </c>
      <c r="N46" s="180">
        <f>'[4]2-PROJEÇÃO (GA)'!AP48</f>
        <v>32341391.568167575</v>
      </c>
      <c r="O46" s="15">
        <f>'[4]2-PROJEÇÃO (GA)'!AQ48</f>
        <v>-883422159.60028458</v>
      </c>
    </row>
    <row r="47" spans="1:15" x14ac:dyDescent="0.25">
      <c r="A47" s="193">
        <f t="shared" si="2"/>
        <v>2064</v>
      </c>
      <c r="B47" s="179">
        <f>'[4]2-PROJEÇÃO (GA)'!AC49</f>
        <v>0</v>
      </c>
      <c r="C47" s="179">
        <f>'[4]2-PROJEÇÃO (GA)'!AD49</f>
        <v>0</v>
      </c>
      <c r="D47" s="179">
        <f>'[4]2-PROJEÇÃO (GA)'!AE49</f>
        <v>0</v>
      </c>
      <c r="E47" s="179">
        <f>'[4]2-PROJEÇÃO (GA)'!AF49</f>
        <v>0</v>
      </c>
      <c r="F47" s="179">
        <f>'[4]2-PROJEÇÃO (GA)'!AG49</f>
        <v>0</v>
      </c>
      <c r="G47" s="179">
        <f>'[4]2-PROJEÇÃO (GA)'!AH49</f>
        <v>0</v>
      </c>
      <c r="H47" s="180">
        <f>'[4]2-PROJEÇÃO (GA)'!AI49</f>
        <v>0</v>
      </c>
      <c r="I47" s="182">
        <f>'[4]2-PROJEÇÃO (GA)'!AJ49+'[4]2-PROJEÇÃO (GA)'!AK49</f>
        <v>530.18661475163776</v>
      </c>
      <c r="J47" s="179">
        <f>'[4]2-PROJEÇÃO (GA)'!AL49</f>
        <v>25890750.393667426</v>
      </c>
      <c r="K47" s="179">
        <f>'[4]2-PROJEÇÃO (GA)'!AM49</f>
        <v>595794.05384395563</v>
      </c>
      <c r="L47" s="179">
        <f>'[4]2-PROJEÇÃO (GA)'!AN49</f>
        <v>0</v>
      </c>
      <c r="M47" s="179">
        <f>'[4]2-PROJEÇÃO (GA)'!AO49</f>
        <v>632538.50681657647</v>
      </c>
      <c r="N47" s="180">
        <f>'[4]2-PROJEÇÃO (GA)'!AP49</f>
        <v>27119082.95432796</v>
      </c>
      <c r="O47" s="15">
        <f>'[4]2-PROJEÇÃO (GA)'!AQ49</f>
        <v>-910541242.55461252</v>
      </c>
    </row>
    <row r="48" spans="1:15" x14ac:dyDescent="0.25">
      <c r="A48" s="193">
        <f t="shared" si="2"/>
        <v>2065</v>
      </c>
      <c r="B48" s="179">
        <f>'[4]2-PROJEÇÃO (GA)'!AC50</f>
        <v>0</v>
      </c>
      <c r="C48" s="179">
        <f>'[4]2-PROJEÇÃO (GA)'!AD50</f>
        <v>0</v>
      </c>
      <c r="D48" s="179">
        <f>'[4]2-PROJEÇÃO (GA)'!AE50</f>
        <v>0</v>
      </c>
      <c r="E48" s="179">
        <f>'[4]2-PROJEÇÃO (GA)'!AF50</f>
        <v>0</v>
      </c>
      <c r="F48" s="179">
        <f>'[4]2-PROJEÇÃO (GA)'!AG50</f>
        <v>0</v>
      </c>
      <c r="G48" s="179">
        <f>'[4]2-PROJEÇÃO (GA)'!AH50</f>
        <v>0</v>
      </c>
      <c r="H48" s="180">
        <f>'[4]2-PROJEÇÃO (GA)'!AI50</f>
        <v>0</v>
      </c>
      <c r="I48" s="182">
        <f>'[4]2-PROJEÇÃO (GA)'!AJ50+'[4]2-PROJEÇÃO (GA)'!AK50</f>
        <v>439.28269010921633</v>
      </c>
      <c r="J48" s="179">
        <f>'[4]2-PROJEÇÃO (GA)'!AL50</f>
        <v>21159221.646868322</v>
      </c>
      <c r="K48" s="179">
        <f>'[4]2-PROJEÇÃO (GA)'!AM50</f>
        <v>567403.90928524884</v>
      </c>
      <c r="L48" s="179">
        <f>'[4]2-PROJEÇÃO (GA)'!AN50</f>
        <v>0</v>
      </c>
      <c r="M48" s="179">
        <f>'[4]2-PROJEÇÃO (GA)'!AO50</f>
        <v>529730.88895022764</v>
      </c>
      <c r="N48" s="180">
        <f>'[4]2-PROJEÇÃO (GA)'!AP50</f>
        <v>22256356.445103798</v>
      </c>
      <c r="O48" s="15">
        <f>'[4]2-PROJEÇÃO (GA)'!AQ50</f>
        <v>-932797598.99971628</v>
      </c>
    </row>
    <row r="49" spans="1:15" x14ac:dyDescent="0.25">
      <c r="A49" s="193">
        <f t="shared" si="2"/>
        <v>2066</v>
      </c>
      <c r="B49" s="179">
        <f>'[4]2-PROJEÇÃO (GA)'!AC51</f>
        <v>0</v>
      </c>
      <c r="C49" s="179">
        <f>'[4]2-PROJEÇÃO (GA)'!AD51</f>
        <v>0</v>
      </c>
      <c r="D49" s="179">
        <f>'[4]2-PROJEÇÃO (GA)'!AE51</f>
        <v>0</v>
      </c>
      <c r="E49" s="179">
        <f>'[4]2-PROJEÇÃO (GA)'!AF51</f>
        <v>0</v>
      </c>
      <c r="F49" s="179">
        <f>'[4]2-PROJEÇÃO (GA)'!AG51</f>
        <v>0</v>
      </c>
      <c r="G49" s="179">
        <f>'[4]2-PROJEÇÃO (GA)'!AH51</f>
        <v>0</v>
      </c>
      <c r="H49" s="180">
        <f>'[4]2-PROJEÇÃO (GA)'!AI51</f>
        <v>0</v>
      </c>
      <c r="I49" s="182">
        <f>'[4]2-PROJEÇÃO (GA)'!AJ51+'[4]2-PROJEÇÃO (GA)'!AK51</f>
        <v>379.34077712702293</v>
      </c>
      <c r="J49" s="179">
        <f>'[4]2-PROJEÇÃO (GA)'!AL51</f>
        <v>17924140.708706751</v>
      </c>
      <c r="K49" s="179">
        <f>'[4]2-PROJEÇÃO (GA)'!AM51</f>
        <v>560501.74738494807</v>
      </c>
      <c r="L49" s="179">
        <f>'[4]2-PROJEÇÃO (GA)'!AN51</f>
        <v>0</v>
      </c>
      <c r="M49" s="179">
        <f>'[4]2-PROJEÇÃO (GA)'!AO51</f>
        <v>434532.51112307142</v>
      </c>
      <c r="N49" s="180">
        <f>'[4]2-PROJEÇÃO (GA)'!AP51</f>
        <v>18919174.967214771</v>
      </c>
      <c r="O49" s="15">
        <f>'[4]2-PROJEÇÃO (GA)'!AQ51</f>
        <v>-951716773.9669311</v>
      </c>
    </row>
    <row r="50" spans="1:15" x14ac:dyDescent="0.25">
      <c r="A50" s="193">
        <f t="shared" si="2"/>
        <v>2067</v>
      </c>
      <c r="B50" s="179">
        <f>'[4]2-PROJEÇÃO (GA)'!AC52</f>
        <v>0</v>
      </c>
      <c r="C50" s="179">
        <f>'[4]2-PROJEÇÃO (GA)'!AD52</f>
        <v>0</v>
      </c>
      <c r="D50" s="179">
        <f>'[4]2-PROJEÇÃO (GA)'!AE52</f>
        <v>0</v>
      </c>
      <c r="E50" s="179">
        <f>'[4]2-PROJEÇÃO (GA)'!AF52</f>
        <v>0</v>
      </c>
      <c r="F50" s="179">
        <f>'[4]2-PROJEÇÃO (GA)'!AG52</f>
        <v>0</v>
      </c>
      <c r="G50" s="179">
        <f>'[4]2-PROJEÇÃO (GA)'!AH52</f>
        <v>0</v>
      </c>
      <c r="H50" s="180">
        <f>'[4]2-PROJEÇÃO (GA)'!AI52</f>
        <v>0</v>
      </c>
      <c r="I50" s="182">
        <f>'[4]2-PROJEÇÃO (GA)'!AJ52+'[4]2-PROJEÇÃO (GA)'!AK52</f>
        <v>314.46411056761229</v>
      </c>
      <c r="J50" s="179">
        <f>'[4]2-PROJEÇÃO (GA)'!AL52</f>
        <v>14168769.378417358</v>
      </c>
      <c r="K50" s="179">
        <f>'[4]2-PROJEÇÃO (GA)'!AM52</f>
        <v>538537.68996168987</v>
      </c>
      <c r="L50" s="179">
        <f>'[4]2-PROJEÇÃO (GA)'!AN52</f>
        <v>0</v>
      </c>
      <c r="M50" s="179">
        <f>'[4]2-PROJEÇÃO (GA)'!AO52</f>
        <v>369692.84912183398</v>
      </c>
      <c r="N50" s="180">
        <f>'[4]2-PROJEÇÃO (GA)'!AP52</f>
        <v>15076999.917500881</v>
      </c>
      <c r="O50" s="15">
        <f>'[4]2-PROJEÇÃO (GA)'!AQ52</f>
        <v>-966793773.88443196</v>
      </c>
    </row>
    <row r="51" spans="1:15" x14ac:dyDescent="0.25">
      <c r="A51" s="193">
        <f t="shared" si="2"/>
        <v>2068</v>
      </c>
      <c r="B51" s="179">
        <f>'[4]2-PROJEÇÃO (GA)'!AC53</f>
        <v>0</v>
      </c>
      <c r="C51" s="179">
        <f>'[4]2-PROJEÇÃO (GA)'!AD53</f>
        <v>0</v>
      </c>
      <c r="D51" s="179">
        <f>'[4]2-PROJEÇÃO (GA)'!AE53</f>
        <v>0</v>
      </c>
      <c r="E51" s="179">
        <f>'[4]2-PROJEÇÃO (GA)'!AF53</f>
        <v>0</v>
      </c>
      <c r="F51" s="179">
        <f>'[4]2-PROJEÇÃO (GA)'!AG53</f>
        <v>0</v>
      </c>
      <c r="G51" s="179">
        <f>'[4]2-PROJEÇÃO (GA)'!AH53</f>
        <v>0</v>
      </c>
      <c r="H51" s="180">
        <f>'[4]2-PROJEÇÃO (GA)'!AI53</f>
        <v>0</v>
      </c>
      <c r="I51" s="182">
        <f>'[4]2-PROJEÇÃO (GA)'!AJ53+'[4]2-PROJEÇÃO (GA)'!AK53</f>
        <v>259.87764529432121</v>
      </c>
      <c r="J51" s="179">
        <f>'[4]2-PROJEÇÃO (GA)'!AL53</f>
        <v>11539618.154099533</v>
      </c>
      <c r="K51" s="179">
        <f>'[4]2-PROJEÇÃO (GA)'!AM53</f>
        <v>522364.8368237731</v>
      </c>
      <c r="L51" s="179">
        <f>'[4]2-PROJEÇÃO (GA)'!AN53</f>
        <v>0</v>
      </c>
      <c r="M51" s="179">
        <f>'[4]2-PROJEÇÃO (GA)'!AO53</f>
        <v>294146.14136758097</v>
      </c>
      <c r="N51" s="180">
        <f>'[4]2-PROJEÇÃO (GA)'!AP53</f>
        <v>12356129.132290887</v>
      </c>
      <c r="O51" s="15">
        <f>'[4]2-PROJEÇÃO (GA)'!AQ53</f>
        <v>-979149903.0167228</v>
      </c>
    </row>
    <row r="52" spans="1:15" x14ac:dyDescent="0.25">
      <c r="A52" s="193">
        <f t="shared" si="2"/>
        <v>2069</v>
      </c>
      <c r="B52" s="179">
        <f>'[4]2-PROJEÇÃO (GA)'!AC54</f>
        <v>0</v>
      </c>
      <c r="C52" s="179">
        <f>'[4]2-PROJEÇÃO (GA)'!AD54</f>
        <v>0</v>
      </c>
      <c r="D52" s="179">
        <f>'[4]2-PROJEÇÃO (GA)'!AE54</f>
        <v>0</v>
      </c>
      <c r="E52" s="179">
        <f>'[4]2-PROJEÇÃO (GA)'!AF54</f>
        <v>0</v>
      </c>
      <c r="F52" s="179">
        <f>'[4]2-PROJEÇÃO (GA)'!AG54</f>
        <v>0</v>
      </c>
      <c r="G52" s="179">
        <f>'[4]2-PROJEÇÃO (GA)'!AH54</f>
        <v>0</v>
      </c>
      <c r="H52" s="180">
        <f>'[4]2-PROJEÇÃO (GA)'!AI54</f>
        <v>0</v>
      </c>
      <c r="I52" s="182">
        <f>'[4]2-PROJEÇÃO (GA)'!AJ54+'[4]2-PROJEÇÃO (GA)'!AK54</f>
        <v>199.12749321465</v>
      </c>
      <c r="J52" s="179">
        <f>'[4]2-PROJEÇÃO (GA)'!AL54</f>
        <v>8506164.6885995623</v>
      </c>
      <c r="K52" s="179">
        <f>'[4]2-PROJEÇÃO (GA)'!AM54</f>
        <v>491407.47340325941</v>
      </c>
      <c r="L52" s="179">
        <f>'[4]2-PROJEÇÃO (GA)'!AN54</f>
        <v>0</v>
      </c>
      <c r="M52" s="179">
        <f>'[4]2-PROJEÇÃO (GA)'!AO54</f>
        <v>241239.65981846611</v>
      </c>
      <c r="N52" s="180">
        <f>'[4]2-PROJEÇÃO (GA)'!AP54</f>
        <v>9238811.8218212891</v>
      </c>
      <c r="O52" s="15">
        <f>'[4]2-PROJEÇÃO (GA)'!AQ54</f>
        <v>-988388714.83854413</v>
      </c>
    </row>
    <row r="53" spans="1:15" x14ac:dyDescent="0.25">
      <c r="A53" s="193">
        <f t="shared" si="2"/>
        <v>2070</v>
      </c>
      <c r="B53" s="179">
        <f>'[4]2-PROJEÇÃO (GA)'!AC55</f>
        <v>0</v>
      </c>
      <c r="C53" s="179">
        <f>'[4]2-PROJEÇÃO (GA)'!AD55</f>
        <v>0</v>
      </c>
      <c r="D53" s="179">
        <f>'[4]2-PROJEÇÃO (GA)'!AE55</f>
        <v>0</v>
      </c>
      <c r="E53" s="179">
        <f>'[4]2-PROJEÇÃO (GA)'!AF55</f>
        <v>0</v>
      </c>
      <c r="F53" s="179">
        <f>'[4]2-PROJEÇÃO (GA)'!AG55</f>
        <v>0</v>
      </c>
      <c r="G53" s="179">
        <f>'[4]2-PROJEÇÃO (GA)'!AH55</f>
        <v>0</v>
      </c>
      <c r="H53" s="180">
        <f>'[4]2-PROJEÇÃO (GA)'!AI55</f>
        <v>0</v>
      </c>
      <c r="I53" s="182">
        <f>'[4]2-PROJEÇÃO (GA)'!AJ55+'[4]2-PROJEÇÃO (GA)'!AK55</f>
        <v>150.09601934922</v>
      </c>
      <c r="J53" s="179">
        <f>'[4]2-PROJEÇÃO (GA)'!AL55</f>
        <v>6493138.9445647942</v>
      </c>
      <c r="K53" s="179">
        <f>'[4]2-PROJEÇÃO (GA)'!AM55</f>
        <v>481817.61285171279</v>
      </c>
      <c r="L53" s="179">
        <f>'[4]2-PROJEÇÃO (GA)'!AN55</f>
        <v>0</v>
      </c>
      <c r="M53" s="179">
        <f>'[4]2-PROJEÇÃO (GA)'!AO55</f>
        <v>179951.44324005645</v>
      </c>
      <c r="N53" s="180">
        <f>'[4]2-PROJEÇÃO (GA)'!AP55</f>
        <v>7154908.0006565638</v>
      </c>
      <c r="O53" s="15">
        <f>'[4]2-PROJEÇÃO (GA)'!AQ55</f>
        <v>-995543622.83920074</v>
      </c>
    </row>
    <row r="54" spans="1:15" x14ac:dyDescent="0.25">
      <c r="A54" s="193">
        <f t="shared" si="2"/>
        <v>2071</v>
      </c>
      <c r="B54" s="179">
        <f>'[4]2-PROJEÇÃO (GA)'!AC56</f>
        <v>0</v>
      </c>
      <c r="C54" s="179">
        <f>'[4]2-PROJEÇÃO (GA)'!AD56</f>
        <v>0</v>
      </c>
      <c r="D54" s="179">
        <f>'[4]2-PROJEÇÃO (GA)'!AE56</f>
        <v>0</v>
      </c>
      <c r="E54" s="179">
        <f>'[4]2-PROJEÇÃO (GA)'!AF56</f>
        <v>0</v>
      </c>
      <c r="F54" s="179">
        <f>'[4]2-PROJEÇÃO (GA)'!AG56</f>
        <v>0</v>
      </c>
      <c r="G54" s="179">
        <f>'[4]2-PROJEÇÃO (GA)'!AH56</f>
        <v>0</v>
      </c>
      <c r="H54" s="180">
        <f>'[4]2-PROJEÇÃO (GA)'!AI56</f>
        <v>0</v>
      </c>
      <c r="I54" s="182">
        <f>'[4]2-PROJEÇÃO (GA)'!AJ56+'[4]2-PROJEÇÃO (GA)'!AK56</f>
        <v>98.062157291630001</v>
      </c>
      <c r="J54" s="179">
        <f>'[4]2-PROJEÇÃO (GA)'!AL56</f>
        <v>4303740.6444907915</v>
      </c>
      <c r="K54" s="179">
        <f>'[4]2-PROJEÇÃO (GA)'!AM56</f>
        <v>458187.53093121358</v>
      </c>
      <c r="L54" s="179">
        <f>'[4]2-PROJEÇÃO (GA)'!AN56</f>
        <v>0</v>
      </c>
      <c r="M54" s="179">
        <f>'[4]2-PROJEÇÃO (GA)'!AO56</f>
        <v>139499.13114833014</v>
      </c>
      <c r="N54" s="180">
        <f>'[4]2-PROJEÇÃO (GA)'!AP56</f>
        <v>4901427.3065703353</v>
      </c>
      <c r="O54" s="15">
        <f>'[4]2-PROJEÇÃO (GA)'!AQ56</f>
        <v>-1000445050.145771</v>
      </c>
    </row>
    <row r="55" spans="1:15" x14ac:dyDescent="0.25">
      <c r="A55" s="193">
        <f t="shared" si="2"/>
        <v>2072</v>
      </c>
      <c r="B55" s="179">
        <f>'[4]2-PROJEÇÃO (GA)'!AC57</f>
        <v>0</v>
      </c>
      <c r="C55" s="179">
        <f>'[4]2-PROJEÇÃO (GA)'!AD57</f>
        <v>0</v>
      </c>
      <c r="D55" s="179">
        <f>'[4]2-PROJEÇÃO (GA)'!AE57</f>
        <v>0</v>
      </c>
      <c r="E55" s="179">
        <f>'[4]2-PROJEÇÃO (GA)'!AF57</f>
        <v>0</v>
      </c>
      <c r="F55" s="179">
        <f>'[4]2-PROJEÇÃO (GA)'!AG57</f>
        <v>0</v>
      </c>
      <c r="G55" s="179">
        <f>'[4]2-PROJEÇÃO (GA)'!AH57</f>
        <v>0</v>
      </c>
      <c r="H55" s="180">
        <f>'[4]2-PROJEÇÃO (GA)'!AI57</f>
        <v>0</v>
      </c>
      <c r="I55" s="182">
        <f>'[4]2-PROJEÇÃO (GA)'!AJ57+'[4]2-PROJEÇÃO (GA)'!AK57</f>
        <v>71.046533888959999</v>
      </c>
      <c r="J55" s="179">
        <f>'[4]2-PROJEÇÃO (GA)'!AL57</f>
        <v>3155278.7247430943</v>
      </c>
      <c r="K55" s="179">
        <f>'[4]2-PROJEÇÃO (GA)'!AM57</f>
        <v>452968.13096480694</v>
      </c>
      <c r="L55" s="179">
        <f>'[4]2-PROJEÇÃO (GA)'!AN57</f>
        <v>0</v>
      </c>
      <c r="M55" s="179">
        <f>'[4]2-PROJEÇÃO (GA)'!AO57</f>
        <v>95238.563508440115</v>
      </c>
      <c r="N55" s="180">
        <f>'[4]2-PROJEÇÃO (GA)'!AP57</f>
        <v>3703485.4192163413</v>
      </c>
      <c r="O55" s="15">
        <f>'[4]2-PROJEÇÃO (GA)'!AQ57</f>
        <v>-1004148535.5649874</v>
      </c>
    </row>
    <row r="56" spans="1:15" x14ac:dyDescent="0.25">
      <c r="A56" s="193">
        <f t="shared" si="2"/>
        <v>2073</v>
      </c>
      <c r="B56" s="179">
        <f>'[4]2-PROJEÇÃO (GA)'!AC58</f>
        <v>0</v>
      </c>
      <c r="C56" s="179">
        <f>'[4]2-PROJEÇÃO (GA)'!AD58</f>
        <v>0</v>
      </c>
      <c r="D56" s="179">
        <f>'[4]2-PROJEÇÃO (GA)'!AE58</f>
        <v>0</v>
      </c>
      <c r="E56" s="179">
        <f>'[4]2-PROJEÇÃO (GA)'!AF58</f>
        <v>0</v>
      </c>
      <c r="F56" s="179">
        <f>'[4]2-PROJEÇÃO (GA)'!AG58</f>
        <v>0</v>
      </c>
      <c r="G56" s="179">
        <f>'[4]2-PROJEÇÃO (GA)'!AH58</f>
        <v>0</v>
      </c>
      <c r="H56" s="180">
        <f>'[4]2-PROJEÇÃO (GA)'!AI58</f>
        <v>0</v>
      </c>
      <c r="I56" s="182">
        <f>'[4]2-PROJEÇÃO (GA)'!AJ58+'[4]2-PROJEÇÃO (GA)'!AK58</f>
        <v>42.996396237020001</v>
      </c>
      <c r="J56" s="179">
        <f>'[4]2-PROJEÇÃO (GA)'!AL58</f>
        <v>1938036.8102693586</v>
      </c>
      <c r="K56" s="179">
        <f>'[4]2-PROJEÇÃO (GA)'!AM58</f>
        <v>391731.71461779892</v>
      </c>
      <c r="L56" s="179">
        <f>'[4]2-PROJEÇÃO (GA)'!AN58</f>
        <v>0</v>
      </c>
      <c r="M56" s="179">
        <f>'[4]2-PROJEÇÃO (GA)'!AO58</f>
        <v>72164.93711415802</v>
      </c>
      <c r="N56" s="180">
        <f>'[4]2-PROJEÇÃO (GA)'!AP58</f>
        <v>2401933.4620013158</v>
      </c>
      <c r="O56" s="15">
        <f>'[4]2-PROJEÇÃO (GA)'!AQ58</f>
        <v>-1006550469.0269887</v>
      </c>
    </row>
    <row r="57" spans="1:15" x14ac:dyDescent="0.25">
      <c r="A57" s="193">
        <f t="shared" si="2"/>
        <v>2074</v>
      </c>
      <c r="B57" s="179">
        <f>'[4]2-PROJEÇÃO (GA)'!AC59</f>
        <v>0</v>
      </c>
      <c r="C57" s="179">
        <f>'[4]2-PROJEÇÃO (GA)'!AD59</f>
        <v>0</v>
      </c>
      <c r="D57" s="179">
        <f>'[4]2-PROJEÇÃO (GA)'!AE59</f>
        <v>0</v>
      </c>
      <c r="E57" s="179">
        <f>'[4]2-PROJEÇÃO (GA)'!AF59</f>
        <v>0</v>
      </c>
      <c r="F57" s="179">
        <f>'[4]2-PROJEÇÃO (GA)'!AG59</f>
        <v>0</v>
      </c>
      <c r="G57" s="179">
        <f>'[4]2-PROJEÇÃO (GA)'!AH59</f>
        <v>0</v>
      </c>
      <c r="H57" s="180">
        <f>'[4]2-PROJEÇÃO (GA)'!AI59</f>
        <v>0</v>
      </c>
      <c r="I57" s="182">
        <f>'[4]2-PROJEÇÃO (GA)'!AJ59+'[4]2-PROJEÇÃO (GA)'!AK59</f>
        <v>25.962785868719997</v>
      </c>
      <c r="J57" s="179">
        <f>'[4]2-PROJEÇÃO (GA)'!AL59</f>
        <v>1162414.3422949105</v>
      </c>
      <c r="K57" s="179">
        <f>'[4]2-PROJEÇÃO (GA)'!AM59</f>
        <v>364827.43113804678</v>
      </c>
      <c r="L57" s="179">
        <f>'[4]2-PROJEÇÃO (GA)'!AN59</f>
        <v>0</v>
      </c>
      <c r="M57" s="179">
        <f>'[4]2-PROJEÇÃO (GA)'!AO59</f>
        <v>46595.370497743155</v>
      </c>
      <c r="N57" s="180">
        <f>'[4]2-PROJEÇÃO (GA)'!AP59</f>
        <v>1573837.1439307004</v>
      </c>
      <c r="O57" s="15">
        <f>'[4]2-PROJEÇÃO (GA)'!AQ59</f>
        <v>-1008124306.1709194</v>
      </c>
    </row>
    <row r="58" spans="1:15" x14ac:dyDescent="0.25">
      <c r="A58" s="193">
        <f t="shared" si="2"/>
        <v>2075</v>
      </c>
      <c r="B58" s="179">
        <f>'[4]2-PROJEÇÃO (GA)'!AC60</f>
        <v>0</v>
      </c>
      <c r="C58" s="179">
        <f>'[4]2-PROJEÇÃO (GA)'!AD60</f>
        <v>0</v>
      </c>
      <c r="D58" s="179">
        <f>'[4]2-PROJEÇÃO (GA)'!AE60</f>
        <v>0</v>
      </c>
      <c r="E58" s="179">
        <f>'[4]2-PROJEÇÃO (GA)'!AF60</f>
        <v>0</v>
      </c>
      <c r="F58" s="179">
        <f>'[4]2-PROJEÇÃO (GA)'!AG60</f>
        <v>0</v>
      </c>
      <c r="G58" s="179">
        <f>'[4]2-PROJEÇÃO (GA)'!AH60</f>
        <v>0</v>
      </c>
      <c r="H58" s="180">
        <f>'[4]2-PROJEÇÃO (GA)'!AI60</f>
        <v>0</v>
      </c>
      <c r="I58" s="182">
        <f>'[4]2-PROJEÇÃO (GA)'!AJ60+'[4]2-PROJEÇÃO (GA)'!AK60</f>
        <v>11.959641183620001</v>
      </c>
      <c r="J58" s="179">
        <f>'[4]2-PROJEÇÃO (GA)'!AL60</f>
        <v>504181.86880983505</v>
      </c>
      <c r="K58" s="179">
        <f>'[4]2-PROJEÇÃO (GA)'!AM60</f>
        <v>382146.02047635819</v>
      </c>
      <c r="L58" s="179">
        <f>'[4]2-PROJEÇÃO (GA)'!AN60</f>
        <v>0</v>
      </c>
      <c r="M58" s="179">
        <f>'[4]2-PROJEÇÃO (GA)'!AO60</f>
        <v>30544.835468659145</v>
      </c>
      <c r="N58" s="180">
        <f>'[4]2-PROJEÇÃO (GA)'!AP60</f>
        <v>916872.72475485248</v>
      </c>
      <c r="O58" s="15">
        <f>'[4]2-PROJEÇÃO (GA)'!AQ60</f>
        <v>-1009041178.8956742</v>
      </c>
    </row>
    <row r="59" spans="1:15" x14ac:dyDescent="0.25">
      <c r="A59" s="194">
        <f t="shared" si="2"/>
        <v>2076</v>
      </c>
      <c r="B59" s="185">
        <f>'[4]2-PROJEÇÃO (GA)'!AC61</f>
        <v>0</v>
      </c>
      <c r="C59" s="211">
        <f>'[4]2-PROJEÇÃO (GA)'!AD61</f>
        <v>0</v>
      </c>
      <c r="D59" s="211">
        <f>'[4]2-PROJEÇÃO (GA)'!AE61</f>
        <v>0</v>
      </c>
      <c r="E59" s="211">
        <f>'[4]2-PROJEÇÃO (GA)'!AF61</f>
        <v>0</v>
      </c>
      <c r="F59" s="211">
        <f>'[4]2-PROJEÇÃO (GA)'!AG61</f>
        <v>0</v>
      </c>
      <c r="G59" s="211">
        <f>'[4]2-PROJEÇÃO (GA)'!AH61</f>
        <v>0</v>
      </c>
      <c r="H59" s="184">
        <f>'[4]2-PROJEÇÃO (GA)'!AI61</f>
        <v>0</v>
      </c>
      <c r="I59" s="185">
        <f>'[4]2-PROJEÇÃO (GA)'!AJ61+'[4]2-PROJEÇÃO (GA)'!AK61</f>
        <v>4</v>
      </c>
      <c r="J59" s="211">
        <f>'[4]2-PROJEÇÃO (GA)'!AL61</f>
        <v>182335.63020137453</v>
      </c>
      <c r="K59" s="211">
        <f>'[4]2-PROJEÇÃO (GA)'!AM61</f>
        <v>301699.41045687097</v>
      </c>
      <c r="L59" s="211">
        <f>'[4]2-PROJEÇÃO (GA)'!AN61</f>
        <v>0</v>
      </c>
      <c r="M59" s="211">
        <f>'[4]2-PROJEÇÃO (GA)'!AO61</f>
        <v>17726.557785723868</v>
      </c>
      <c r="N59" s="184">
        <f>'[4]2-PROJEÇÃO (GA)'!AP61</f>
        <v>501761.59844396939</v>
      </c>
      <c r="O59" s="209">
        <f>'[4]2-PROJEÇÃO (GA)'!AQ61</f>
        <v>-1009542940.4941182</v>
      </c>
    </row>
    <row r="60" spans="1:15" x14ac:dyDescent="0.25">
      <c r="A60" s="193">
        <f>A59+1</f>
        <v>2077</v>
      </c>
      <c r="B60" s="182">
        <f>'[4]2-PROJEÇÃO (GA)'!AC62</f>
        <v>0</v>
      </c>
      <c r="C60" s="179">
        <f>'[4]2-PROJEÇÃO (GA)'!AD62</f>
        <v>0</v>
      </c>
      <c r="D60" s="179">
        <f>'[4]2-PROJEÇÃO (GA)'!AE62</f>
        <v>0</v>
      </c>
      <c r="E60" s="179">
        <f>'[4]2-PROJEÇÃO (GA)'!AF62</f>
        <v>0</v>
      </c>
      <c r="F60" s="179">
        <f>'[4]2-PROJEÇÃO (GA)'!AG62</f>
        <v>0</v>
      </c>
      <c r="G60" s="179">
        <f>'[4]2-PROJEÇÃO (GA)'!AH62</f>
        <v>0</v>
      </c>
      <c r="H60" s="180">
        <f>'[4]2-PROJEÇÃO (GA)'!AI62</f>
        <v>0</v>
      </c>
      <c r="I60" s="182">
        <f>'[4]2-PROJEÇÃO (GA)'!AJ62+'[4]2-PROJEÇÃO (GA)'!AK62</f>
        <v>2</v>
      </c>
      <c r="J60" s="179">
        <f>'[4]2-PROJEÇÃO (GA)'!AL62</f>
        <v>86552.415704825748</v>
      </c>
      <c r="K60" s="179">
        <f>'[4]2-PROJEÇÃO (GA)'!AM62</f>
        <v>324730.05204858241</v>
      </c>
      <c r="L60" s="179">
        <f>'[4]2-PROJEÇÃO (GA)'!AN62</f>
        <v>0</v>
      </c>
      <c r="M60" s="179">
        <f>'[4]2-PROJEÇÃO (GA)'!AO62</f>
        <v>9680.7008131649109</v>
      </c>
      <c r="N60" s="180">
        <f>'[4]2-PROJEÇÃO (GA)'!AP62</f>
        <v>420963.16856657306</v>
      </c>
      <c r="O60" s="208">
        <f>'[4]2-PROJEÇÃO (GA)'!AQ62</f>
        <v>-1009963903.6626848</v>
      </c>
    </row>
    <row r="61" spans="1:15" x14ac:dyDescent="0.25">
      <c r="A61" s="193">
        <f t="shared" ref="A61:A78" si="3">A60+1</f>
        <v>2078</v>
      </c>
      <c r="B61" s="182">
        <f>'[4]2-PROJEÇÃO (GA)'!AC63</f>
        <v>0</v>
      </c>
      <c r="C61" s="179">
        <f>'[4]2-PROJEÇÃO (GA)'!AD63</f>
        <v>0</v>
      </c>
      <c r="D61" s="179">
        <f>'[4]2-PROJEÇÃO (GA)'!AE63</f>
        <v>0</v>
      </c>
      <c r="E61" s="179">
        <f>'[4]2-PROJEÇÃO (GA)'!AF63</f>
        <v>0</v>
      </c>
      <c r="F61" s="179">
        <f>'[4]2-PROJEÇÃO (GA)'!AG63</f>
        <v>0</v>
      </c>
      <c r="G61" s="179">
        <f>'[4]2-PROJEÇÃO (GA)'!AH63</f>
        <v>0</v>
      </c>
      <c r="H61" s="180">
        <f>'[4]2-PROJEÇÃO (GA)'!AI63</f>
        <v>0</v>
      </c>
      <c r="I61" s="182">
        <f>'[4]2-PROJEÇÃO (GA)'!AJ63+'[4]2-PROJEÇÃO (GA)'!AK63</f>
        <v>2</v>
      </c>
      <c r="J61" s="179">
        <f>'[4]2-PROJEÇÃO (GA)'!AL63</f>
        <v>87328.142129669839</v>
      </c>
      <c r="K61" s="179">
        <f>'[4]2-PROJEÇÃO (GA)'!AM63</f>
        <v>352135.4234930416</v>
      </c>
      <c r="L61" s="179">
        <f>'[4]2-PROJEÇÃO (GA)'!AN63</f>
        <v>0</v>
      </c>
      <c r="M61" s="179">
        <f>'[4]2-PROJEÇÃO (GA)'!AO63</f>
        <v>8225.6493550681625</v>
      </c>
      <c r="N61" s="180">
        <f>'[4]2-PROJEÇÃO (GA)'!AP63</f>
        <v>447689.2149777796</v>
      </c>
      <c r="O61" s="15">
        <f>'[4]2-PROJEÇÃO (GA)'!AQ63</f>
        <v>-1010411592.8776625</v>
      </c>
    </row>
    <row r="62" spans="1:15" x14ac:dyDescent="0.25">
      <c r="A62" s="193">
        <f t="shared" si="3"/>
        <v>2079</v>
      </c>
      <c r="B62" s="182">
        <f>'[4]2-PROJEÇÃO (GA)'!AC64</f>
        <v>0</v>
      </c>
      <c r="C62" s="179">
        <f>'[4]2-PROJEÇÃO (GA)'!AD64</f>
        <v>0</v>
      </c>
      <c r="D62" s="179">
        <f>'[4]2-PROJEÇÃO (GA)'!AE64</f>
        <v>0</v>
      </c>
      <c r="E62" s="179">
        <f>'[4]2-PROJEÇÃO (GA)'!AF64</f>
        <v>0</v>
      </c>
      <c r="F62" s="179">
        <f>'[4]2-PROJEÇÃO (GA)'!AG64</f>
        <v>0</v>
      </c>
      <c r="G62" s="179">
        <f>'[4]2-PROJEÇÃO (GA)'!AH64</f>
        <v>0</v>
      </c>
      <c r="H62" s="180">
        <f>'[4]2-PROJEÇÃO (GA)'!AI64</f>
        <v>0</v>
      </c>
      <c r="I62" s="182">
        <f>'[4]2-PROJEÇÃO (GA)'!AJ64+'[4]2-PROJEÇÃO (GA)'!AK64</f>
        <v>2</v>
      </c>
      <c r="J62" s="179">
        <f>'[4]2-PROJEÇÃO (GA)'!AL64</f>
        <v>88101.239147011685</v>
      </c>
      <c r="K62" s="179">
        <f>'[4]2-PROJEÇÃO (GA)'!AM64</f>
        <v>382815.17348121881</v>
      </c>
      <c r="L62" s="179">
        <f>'[4]2-PROJEÇÃO (GA)'!AN64</f>
        <v>0</v>
      </c>
      <c r="M62" s="179">
        <f>'[4]2-PROJEÇÃO (GA)'!AO64</f>
        <v>8789.2713124542297</v>
      </c>
      <c r="N62" s="180">
        <f>'[4]2-PROJEÇÃO (GA)'!AP64</f>
        <v>479705.68394068477</v>
      </c>
      <c r="O62" s="15">
        <f>'[4]2-PROJEÇÃO (GA)'!AQ64</f>
        <v>-1010891298.5616032</v>
      </c>
    </row>
    <row r="63" spans="1:15" x14ac:dyDescent="0.25">
      <c r="A63" s="193">
        <f t="shared" si="3"/>
        <v>2080</v>
      </c>
      <c r="B63" s="182">
        <f>'[4]2-PROJEÇÃO (GA)'!AC65</f>
        <v>0</v>
      </c>
      <c r="C63" s="179">
        <f>'[4]2-PROJEÇÃO (GA)'!AD65</f>
        <v>0</v>
      </c>
      <c r="D63" s="179">
        <f>'[4]2-PROJEÇÃO (GA)'!AE65</f>
        <v>0</v>
      </c>
      <c r="E63" s="179">
        <f>'[4]2-PROJEÇÃO (GA)'!AF65</f>
        <v>0</v>
      </c>
      <c r="F63" s="179">
        <f>'[4]2-PROJEÇÃO (GA)'!AG65</f>
        <v>0</v>
      </c>
      <c r="G63" s="179">
        <f>'[4]2-PROJEÇÃO (GA)'!AH65</f>
        <v>0</v>
      </c>
      <c r="H63" s="180">
        <f>'[4]2-PROJEÇÃO (GA)'!AI65</f>
        <v>0</v>
      </c>
      <c r="I63" s="182">
        <f>'[4]2-PROJEÇÃO (GA)'!AJ65+'[4]2-PROJEÇÃO (GA)'!AK65</f>
        <v>2</v>
      </c>
      <c r="J63" s="179">
        <f>'[4]2-PROJEÇÃO (GA)'!AL65</f>
        <v>88869.582314151165</v>
      </c>
      <c r="K63" s="179">
        <f>'[4]2-PROJEÇÃO (GA)'!AM65</f>
        <v>417010.47703971236</v>
      </c>
      <c r="L63" s="179">
        <f>'[4]2-PROJEÇÃO (GA)'!AN65</f>
        <v>0</v>
      </c>
      <c r="M63" s="179">
        <f>'[4]2-PROJEÇÃO (GA)'!AO65</f>
        <v>9418.32825256461</v>
      </c>
      <c r="N63" s="180">
        <f>'[4]2-PROJEÇÃO (GA)'!AP65</f>
        <v>515298.38760642812</v>
      </c>
      <c r="O63" s="15">
        <f>'[4]2-PROJEÇÃO (GA)'!AQ65</f>
        <v>-1011406596.9492096</v>
      </c>
    </row>
    <row r="64" spans="1:15" x14ac:dyDescent="0.25">
      <c r="A64" s="193">
        <f t="shared" si="3"/>
        <v>2081</v>
      </c>
      <c r="B64" s="182">
        <f>'[4]2-PROJEÇÃO (GA)'!AC66</f>
        <v>0</v>
      </c>
      <c r="C64" s="179">
        <f>'[4]2-PROJEÇÃO (GA)'!AD66</f>
        <v>0</v>
      </c>
      <c r="D64" s="179">
        <f>'[4]2-PROJEÇÃO (GA)'!AE66</f>
        <v>0</v>
      </c>
      <c r="E64" s="179">
        <f>'[4]2-PROJEÇÃO (GA)'!AF66</f>
        <v>0</v>
      </c>
      <c r="F64" s="179">
        <f>'[4]2-PROJEÇÃO (GA)'!AG66</f>
        <v>0</v>
      </c>
      <c r="G64" s="179">
        <f>'[4]2-PROJEÇÃO (GA)'!AH66</f>
        <v>0</v>
      </c>
      <c r="H64" s="180">
        <f>'[4]2-PROJEÇÃO (GA)'!AI66</f>
        <v>0</v>
      </c>
      <c r="I64" s="182">
        <f>'[4]2-PROJEÇÃO (GA)'!AJ66+'[4]2-PROJEÇÃO (GA)'!AK66</f>
        <v>2</v>
      </c>
      <c r="J64" s="179">
        <f>'[4]2-PROJEÇÃO (GA)'!AL66</f>
        <v>89633.177710899268</v>
      </c>
      <c r="K64" s="179">
        <f>'[4]2-PROJEÇÃO (GA)'!AM66</f>
        <v>454078.53606481571</v>
      </c>
      <c r="L64" s="179">
        <f>'[4]2-PROJEÇÃO (GA)'!AN66</f>
        <v>0</v>
      </c>
      <c r="M64" s="179">
        <f>'[4]2-PROJEÇÃO (GA)'!AO66</f>
        <v>10117.601187077271</v>
      </c>
      <c r="N64" s="180">
        <f>'[4]2-PROJEÇÃO (GA)'!AP66</f>
        <v>553829.31496279221</v>
      </c>
      <c r="O64" s="15">
        <f>'[4]2-PROJEÇÃO (GA)'!AQ66</f>
        <v>-1011960426.2641723</v>
      </c>
    </row>
    <row r="65" spans="1:15" x14ac:dyDescent="0.25">
      <c r="A65" s="193">
        <f t="shared" si="3"/>
        <v>2082</v>
      </c>
      <c r="B65" s="182">
        <f>'[4]2-PROJEÇÃO (GA)'!AC67</f>
        <v>0</v>
      </c>
      <c r="C65" s="179">
        <f>'[4]2-PROJEÇÃO (GA)'!AD67</f>
        <v>0</v>
      </c>
      <c r="D65" s="179">
        <f>'[4]2-PROJEÇÃO (GA)'!AE67</f>
        <v>0</v>
      </c>
      <c r="E65" s="179">
        <f>'[4]2-PROJEÇÃO (GA)'!AF67</f>
        <v>0</v>
      </c>
      <c r="F65" s="179">
        <f>'[4]2-PROJEÇÃO (GA)'!AG67</f>
        <v>0</v>
      </c>
      <c r="G65" s="179">
        <f>'[4]2-PROJEÇÃO (GA)'!AH67</f>
        <v>0</v>
      </c>
      <c r="H65" s="180">
        <f>'[4]2-PROJEÇÃO (GA)'!AI67</f>
        <v>0</v>
      </c>
      <c r="I65" s="182">
        <f>'[4]2-PROJEÇÃO (GA)'!AJ67+'[4]2-PROJEÇÃO (GA)'!AK67</f>
        <v>0</v>
      </c>
      <c r="J65" s="179">
        <f>'[4]2-PROJEÇÃO (GA)'!AL67</f>
        <v>0</v>
      </c>
      <c r="K65" s="179">
        <f>'[4]2-PROJEÇÃO (GA)'!AM67</f>
        <v>0</v>
      </c>
      <c r="L65" s="179">
        <f>'[4]2-PROJEÇÃO (GA)'!AN67</f>
        <v>0</v>
      </c>
      <c r="M65" s="179">
        <f>'[4]2-PROJEÇÃO (GA)'!AO67</f>
        <v>10874.2342755143</v>
      </c>
      <c r="N65" s="180">
        <f>'[4]2-PROJEÇÃO (GA)'!AP67</f>
        <v>10874.2342755143</v>
      </c>
      <c r="O65" s="15">
        <f>'[4]2-PROJEÇÃO (GA)'!AQ67</f>
        <v>-1011971300.4984478</v>
      </c>
    </row>
    <row r="66" spans="1:15" x14ac:dyDescent="0.25">
      <c r="A66" s="193">
        <f t="shared" si="3"/>
        <v>2083</v>
      </c>
      <c r="B66" s="182">
        <f>'[4]2-PROJEÇÃO (GA)'!AC68</f>
        <v>0</v>
      </c>
      <c r="C66" s="179">
        <f>'[4]2-PROJEÇÃO (GA)'!AD68</f>
        <v>0</v>
      </c>
      <c r="D66" s="179">
        <f>'[4]2-PROJEÇÃO (GA)'!AE68</f>
        <v>0</v>
      </c>
      <c r="E66" s="179">
        <f>'[4]2-PROJEÇÃO (GA)'!AF68</f>
        <v>0</v>
      </c>
      <c r="F66" s="179">
        <f>'[4]2-PROJEÇÃO (GA)'!AG68</f>
        <v>0</v>
      </c>
      <c r="G66" s="179">
        <f>'[4]2-PROJEÇÃO (GA)'!AH68</f>
        <v>0</v>
      </c>
      <c r="H66" s="180">
        <f>'[4]2-PROJEÇÃO (GA)'!AI68</f>
        <v>0</v>
      </c>
      <c r="I66" s="182">
        <f>'[4]2-PROJEÇÃO (GA)'!AJ68+'[4]2-PROJEÇÃO (GA)'!AK68</f>
        <v>0</v>
      </c>
      <c r="J66" s="179">
        <f>'[4]2-PROJEÇÃO (GA)'!AL68</f>
        <v>0</v>
      </c>
      <c r="K66" s="179">
        <f>'[4]2-PROJEÇÃO (GA)'!AM68</f>
        <v>0</v>
      </c>
      <c r="L66" s="179">
        <f>'[4]2-PROJEÇÃO (GA)'!AN68</f>
        <v>0</v>
      </c>
      <c r="M66" s="179">
        <f>'[4]2-PROJEÇÃO (GA)'!AO68</f>
        <v>0</v>
      </c>
      <c r="N66" s="180">
        <f>'[4]2-PROJEÇÃO (GA)'!AP68</f>
        <v>0</v>
      </c>
      <c r="O66" s="15">
        <f>'[4]2-PROJEÇÃO (GA)'!AQ68</f>
        <v>-1011971300.4984478</v>
      </c>
    </row>
    <row r="67" spans="1:15" x14ac:dyDescent="0.25">
      <c r="A67" s="193">
        <f t="shared" si="3"/>
        <v>2084</v>
      </c>
      <c r="B67" s="182">
        <f>'[4]2-PROJEÇÃO (GA)'!AC69</f>
        <v>0</v>
      </c>
      <c r="C67" s="179">
        <f>'[4]2-PROJEÇÃO (GA)'!AD69</f>
        <v>0</v>
      </c>
      <c r="D67" s="179">
        <f>'[4]2-PROJEÇÃO (GA)'!AE69</f>
        <v>0</v>
      </c>
      <c r="E67" s="179">
        <f>'[4]2-PROJEÇÃO (GA)'!AF69</f>
        <v>0</v>
      </c>
      <c r="F67" s="179">
        <f>'[4]2-PROJEÇÃO (GA)'!AG69</f>
        <v>0</v>
      </c>
      <c r="G67" s="179">
        <f>'[4]2-PROJEÇÃO (GA)'!AH69</f>
        <v>0</v>
      </c>
      <c r="H67" s="180">
        <f>'[4]2-PROJEÇÃO (GA)'!AI69</f>
        <v>0</v>
      </c>
      <c r="I67" s="182">
        <f>'[4]2-PROJEÇÃO (GA)'!AJ69+'[4]2-PROJEÇÃO (GA)'!AK69</f>
        <v>0</v>
      </c>
      <c r="J67" s="179">
        <f>'[4]2-PROJEÇÃO (GA)'!AL69</f>
        <v>0</v>
      </c>
      <c r="K67" s="179">
        <f>'[4]2-PROJEÇÃO (GA)'!AM69</f>
        <v>0</v>
      </c>
      <c r="L67" s="179">
        <f>'[4]2-PROJEÇÃO (GA)'!AN69</f>
        <v>0</v>
      </c>
      <c r="M67" s="179">
        <f>'[4]2-PROJEÇÃO (GA)'!AO69</f>
        <v>0</v>
      </c>
      <c r="N67" s="180">
        <f>'[4]2-PROJEÇÃO (GA)'!AP69</f>
        <v>0</v>
      </c>
      <c r="O67" s="15">
        <f>'[4]2-PROJEÇÃO (GA)'!AQ69</f>
        <v>-1011971300.4984478</v>
      </c>
    </row>
    <row r="68" spans="1:15" x14ac:dyDescent="0.25">
      <c r="A68" s="193">
        <f t="shared" si="3"/>
        <v>2085</v>
      </c>
      <c r="B68" s="182">
        <f>'[4]2-PROJEÇÃO (GA)'!AC70</f>
        <v>0</v>
      </c>
      <c r="C68" s="179">
        <f>'[4]2-PROJEÇÃO (GA)'!AD70</f>
        <v>0</v>
      </c>
      <c r="D68" s="179">
        <f>'[4]2-PROJEÇÃO (GA)'!AE70</f>
        <v>0</v>
      </c>
      <c r="E68" s="179">
        <f>'[4]2-PROJEÇÃO (GA)'!AF70</f>
        <v>0</v>
      </c>
      <c r="F68" s="179">
        <f>'[4]2-PROJEÇÃO (GA)'!AG70</f>
        <v>0</v>
      </c>
      <c r="G68" s="179">
        <f>'[4]2-PROJEÇÃO (GA)'!AH70</f>
        <v>0</v>
      </c>
      <c r="H68" s="180">
        <f>'[4]2-PROJEÇÃO (GA)'!AI70</f>
        <v>0</v>
      </c>
      <c r="I68" s="182">
        <f>'[4]2-PROJEÇÃO (GA)'!AJ70+'[4]2-PROJEÇÃO (GA)'!AK70</f>
        <v>0</v>
      </c>
      <c r="J68" s="179">
        <f>'[4]2-PROJEÇÃO (GA)'!AL70</f>
        <v>0</v>
      </c>
      <c r="K68" s="179">
        <f>'[4]2-PROJEÇÃO (GA)'!AM70</f>
        <v>0</v>
      </c>
      <c r="L68" s="179">
        <f>'[4]2-PROJEÇÃO (GA)'!AN70</f>
        <v>0</v>
      </c>
      <c r="M68" s="179">
        <f>'[4]2-PROJEÇÃO (GA)'!AO70</f>
        <v>0</v>
      </c>
      <c r="N68" s="180">
        <f>'[4]2-PROJEÇÃO (GA)'!AP70</f>
        <v>0</v>
      </c>
      <c r="O68" s="15">
        <f>'[4]2-PROJEÇÃO (GA)'!AQ70</f>
        <v>-1011971300.4984478</v>
      </c>
    </row>
    <row r="69" spans="1:15" x14ac:dyDescent="0.25">
      <c r="A69" s="193">
        <f t="shared" si="3"/>
        <v>2086</v>
      </c>
      <c r="B69" s="182">
        <f>'[4]2-PROJEÇÃO (GA)'!AC71</f>
        <v>0</v>
      </c>
      <c r="C69" s="179">
        <f>'[4]2-PROJEÇÃO (GA)'!AD71</f>
        <v>0</v>
      </c>
      <c r="D69" s="179">
        <f>'[4]2-PROJEÇÃO (GA)'!AE71</f>
        <v>0</v>
      </c>
      <c r="E69" s="179">
        <f>'[4]2-PROJEÇÃO (GA)'!AF71</f>
        <v>0</v>
      </c>
      <c r="F69" s="179">
        <f>'[4]2-PROJEÇÃO (GA)'!AG71</f>
        <v>0</v>
      </c>
      <c r="G69" s="179">
        <f>'[4]2-PROJEÇÃO (GA)'!AH71</f>
        <v>0</v>
      </c>
      <c r="H69" s="180">
        <f>'[4]2-PROJEÇÃO (GA)'!AI71</f>
        <v>0</v>
      </c>
      <c r="I69" s="182">
        <f>'[4]2-PROJEÇÃO (GA)'!AJ71+'[4]2-PROJEÇÃO (GA)'!AK71</f>
        <v>0</v>
      </c>
      <c r="J69" s="179">
        <f>'[4]2-PROJEÇÃO (GA)'!AL71</f>
        <v>0</v>
      </c>
      <c r="K69" s="179">
        <f>'[4]2-PROJEÇÃO (GA)'!AM71</f>
        <v>0</v>
      </c>
      <c r="L69" s="179">
        <f>'[4]2-PROJEÇÃO (GA)'!AN71</f>
        <v>0</v>
      </c>
      <c r="M69" s="179">
        <f>'[4]2-PROJEÇÃO (GA)'!AO71</f>
        <v>0</v>
      </c>
      <c r="N69" s="180">
        <f>'[4]2-PROJEÇÃO (GA)'!AP71</f>
        <v>0</v>
      </c>
      <c r="O69" s="15">
        <f>'[4]2-PROJEÇÃO (GA)'!AQ71</f>
        <v>-1011971300.4984478</v>
      </c>
    </row>
    <row r="70" spans="1:15" x14ac:dyDescent="0.25">
      <c r="A70" s="193">
        <f t="shared" si="3"/>
        <v>2087</v>
      </c>
      <c r="B70" s="182">
        <f>'[4]2-PROJEÇÃO (GA)'!AC72</f>
        <v>0</v>
      </c>
      <c r="C70" s="179">
        <f>'[4]2-PROJEÇÃO (GA)'!AD72</f>
        <v>0</v>
      </c>
      <c r="D70" s="179">
        <f>'[4]2-PROJEÇÃO (GA)'!AE72</f>
        <v>0</v>
      </c>
      <c r="E70" s="179">
        <f>'[4]2-PROJEÇÃO (GA)'!AF72</f>
        <v>0</v>
      </c>
      <c r="F70" s="179">
        <f>'[4]2-PROJEÇÃO (GA)'!AG72</f>
        <v>0</v>
      </c>
      <c r="G70" s="179">
        <f>'[4]2-PROJEÇÃO (GA)'!AH72</f>
        <v>0</v>
      </c>
      <c r="H70" s="180">
        <f>'[4]2-PROJEÇÃO (GA)'!AI72</f>
        <v>0</v>
      </c>
      <c r="I70" s="182">
        <f>'[4]2-PROJEÇÃO (GA)'!AJ72+'[4]2-PROJEÇÃO (GA)'!AK72</f>
        <v>0</v>
      </c>
      <c r="J70" s="179">
        <f>'[4]2-PROJEÇÃO (GA)'!AL72</f>
        <v>0</v>
      </c>
      <c r="K70" s="179">
        <f>'[4]2-PROJEÇÃO (GA)'!AM72</f>
        <v>0</v>
      </c>
      <c r="L70" s="179">
        <f>'[4]2-PROJEÇÃO (GA)'!AN72</f>
        <v>0</v>
      </c>
      <c r="M70" s="179">
        <f>'[4]2-PROJEÇÃO (GA)'!AO72</f>
        <v>0</v>
      </c>
      <c r="N70" s="180">
        <f>'[4]2-PROJEÇÃO (GA)'!AP72</f>
        <v>0</v>
      </c>
      <c r="O70" s="15">
        <f>'[4]2-PROJEÇÃO (GA)'!AQ72</f>
        <v>-1011971300.4984478</v>
      </c>
    </row>
    <row r="71" spans="1:15" x14ac:dyDescent="0.25">
      <c r="A71" s="193">
        <f t="shared" si="3"/>
        <v>2088</v>
      </c>
      <c r="B71" s="182">
        <f>'[4]2-PROJEÇÃO (GA)'!AC73</f>
        <v>0</v>
      </c>
      <c r="C71" s="179">
        <f>'[4]2-PROJEÇÃO (GA)'!AD73</f>
        <v>0</v>
      </c>
      <c r="D71" s="179">
        <f>'[4]2-PROJEÇÃO (GA)'!AE73</f>
        <v>0</v>
      </c>
      <c r="E71" s="179">
        <f>'[4]2-PROJEÇÃO (GA)'!AF73</f>
        <v>0</v>
      </c>
      <c r="F71" s="179">
        <f>'[4]2-PROJEÇÃO (GA)'!AG73</f>
        <v>0</v>
      </c>
      <c r="G71" s="179">
        <f>'[4]2-PROJEÇÃO (GA)'!AH73</f>
        <v>0</v>
      </c>
      <c r="H71" s="180">
        <f>'[4]2-PROJEÇÃO (GA)'!AI73</f>
        <v>0</v>
      </c>
      <c r="I71" s="182">
        <f>'[4]2-PROJEÇÃO (GA)'!AJ73+'[4]2-PROJEÇÃO (GA)'!AK73</f>
        <v>0</v>
      </c>
      <c r="J71" s="179">
        <f>'[4]2-PROJEÇÃO (GA)'!AL73</f>
        <v>0</v>
      </c>
      <c r="K71" s="179">
        <f>'[4]2-PROJEÇÃO (GA)'!AM73</f>
        <v>0</v>
      </c>
      <c r="L71" s="179">
        <f>'[4]2-PROJEÇÃO (GA)'!AN73</f>
        <v>0</v>
      </c>
      <c r="M71" s="179">
        <f>'[4]2-PROJEÇÃO (GA)'!AO73</f>
        <v>0</v>
      </c>
      <c r="N71" s="180">
        <f>'[4]2-PROJEÇÃO (GA)'!AP73</f>
        <v>0</v>
      </c>
      <c r="O71" s="15">
        <f>'[4]2-PROJEÇÃO (GA)'!AQ73</f>
        <v>-1011971300.4984478</v>
      </c>
    </row>
    <row r="72" spans="1:15" x14ac:dyDescent="0.25">
      <c r="A72" s="193">
        <f t="shared" si="3"/>
        <v>2089</v>
      </c>
      <c r="B72" s="182">
        <f>'[4]2-PROJEÇÃO (GA)'!AC74</f>
        <v>0</v>
      </c>
      <c r="C72" s="179">
        <f>'[4]2-PROJEÇÃO (GA)'!AD74</f>
        <v>0</v>
      </c>
      <c r="D72" s="179">
        <f>'[4]2-PROJEÇÃO (GA)'!AE74</f>
        <v>0</v>
      </c>
      <c r="E72" s="179">
        <f>'[4]2-PROJEÇÃO (GA)'!AF74</f>
        <v>0</v>
      </c>
      <c r="F72" s="179">
        <f>'[4]2-PROJEÇÃO (GA)'!AG74</f>
        <v>0</v>
      </c>
      <c r="G72" s="179">
        <f>'[4]2-PROJEÇÃO (GA)'!AH74</f>
        <v>0</v>
      </c>
      <c r="H72" s="180">
        <f>'[4]2-PROJEÇÃO (GA)'!AI74</f>
        <v>0</v>
      </c>
      <c r="I72" s="182">
        <f>'[4]2-PROJEÇÃO (GA)'!AJ74+'[4]2-PROJEÇÃO (GA)'!AK74</f>
        <v>0</v>
      </c>
      <c r="J72" s="179">
        <f>'[4]2-PROJEÇÃO (GA)'!AL74</f>
        <v>0</v>
      </c>
      <c r="K72" s="179">
        <f>'[4]2-PROJEÇÃO (GA)'!AM74</f>
        <v>0</v>
      </c>
      <c r="L72" s="179">
        <f>'[4]2-PROJEÇÃO (GA)'!AN74</f>
        <v>0</v>
      </c>
      <c r="M72" s="179">
        <f>'[4]2-PROJEÇÃO (GA)'!AO74</f>
        <v>0</v>
      </c>
      <c r="N72" s="180">
        <f>'[4]2-PROJEÇÃO (GA)'!AP74</f>
        <v>0</v>
      </c>
      <c r="O72" s="15">
        <f>'[4]2-PROJEÇÃO (GA)'!AQ74</f>
        <v>-1011971300.4984478</v>
      </c>
    </row>
    <row r="73" spans="1:15" x14ac:dyDescent="0.25">
      <c r="A73" s="193">
        <f t="shared" si="3"/>
        <v>2090</v>
      </c>
      <c r="B73" s="182">
        <f>'[4]2-PROJEÇÃO (GA)'!AC75</f>
        <v>0</v>
      </c>
      <c r="C73" s="179">
        <f>'[4]2-PROJEÇÃO (GA)'!AD75</f>
        <v>0</v>
      </c>
      <c r="D73" s="179">
        <f>'[4]2-PROJEÇÃO (GA)'!AE75</f>
        <v>0</v>
      </c>
      <c r="E73" s="179">
        <f>'[4]2-PROJEÇÃO (GA)'!AF75</f>
        <v>0</v>
      </c>
      <c r="F73" s="179">
        <f>'[4]2-PROJEÇÃO (GA)'!AG75</f>
        <v>0</v>
      </c>
      <c r="G73" s="179">
        <f>'[4]2-PROJEÇÃO (GA)'!AH75</f>
        <v>0</v>
      </c>
      <c r="H73" s="180">
        <f>'[4]2-PROJEÇÃO (GA)'!AI75</f>
        <v>0</v>
      </c>
      <c r="I73" s="182">
        <f>'[4]2-PROJEÇÃO (GA)'!AJ75+'[4]2-PROJEÇÃO (GA)'!AK75</f>
        <v>0</v>
      </c>
      <c r="J73" s="179">
        <f>'[4]2-PROJEÇÃO (GA)'!AL75</f>
        <v>0</v>
      </c>
      <c r="K73" s="179">
        <f>'[4]2-PROJEÇÃO (GA)'!AM75</f>
        <v>0</v>
      </c>
      <c r="L73" s="179">
        <f>'[4]2-PROJEÇÃO (GA)'!AN75</f>
        <v>0</v>
      </c>
      <c r="M73" s="179">
        <f>'[4]2-PROJEÇÃO (GA)'!AO75</f>
        <v>0</v>
      </c>
      <c r="N73" s="180">
        <f>'[4]2-PROJEÇÃO (GA)'!AP75</f>
        <v>0</v>
      </c>
      <c r="O73" s="15">
        <f>'[4]2-PROJEÇÃO (GA)'!AQ75</f>
        <v>-1011971300.4984478</v>
      </c>
    </row>
    <row r="74" spans="1:15" x14ac:dyDescent="0.25">
      <c r="A74" s="193">
        <f t="shared" si="3"/>
        <v>2091</v>
      </c>
      <c r="B74" s="182">
        <f>'[4]2-PROJEÇÃO (GA)'!AC76</f>
        <v>0</v>
      </c>
      <c r="C74" s="179">
        <f>'[4]2-PROJEÇÃO (GA)'!AD76</f>
        <v>0</v>
      </c>
      <c r="D74" s="179">
        <f>'[4]2-PROJEÇÃO (GA)'!AE76</f>
        <v>0</v>
      </c>
      <c r="E74" s="179">
        <f>'[4]2-PROJEÇÃO (GA)'!AF76</f>
        <v>0</v>
      </c>
      <c r="F74" s="179">
        <f>'[4]2-PROJEÇÃO (GA)'!AG76</f>
        <v>0</v>
      </c>
      <c r="G74" s="179">
        <f>'[4]2-PROJEÇÃO (GA)'!AH76</f>
        <v>0</v>
      </c>
      <c r="H74" s="180">
        <f>'[4]2-PROJEÇÃO (GA)'!AI76</f>
        <v>0</v>
      </c>
      <c r="I74" s="182">
        <f>'[4]2-PROJEÇÃO (GA)'!AJ76+'[4]2-PROJEÇÃO (GA)'!AK76</f>
        <v>0</v>
      </c>
      <c r="J74" s="179">
        <f>'[4]2-PROJEÇÃO (GA)'!AL76</f>
        <v>0</v>
      </c>
      <c r="K74" s="179">
        <f>'[4]2-PROJEÇÃO (GA)'!AM76</f>
        <v>0</v>
      </c>
      <c r="L74" s="179">
        <f>'[4]2-PROJEÇÃO (GA)'!AN76</f>
        <v>0</v>
      </c>
      <c r="M74" s="179">
        <f>'[4]2-PROJEÇÃO (GA)'!AO76</f>
        <v>0</v>
      </c>
      <c r="N74" s="180">
        <f>'[4]2-PROJEÇÃO (GA)'!AP76</f>
        <v>0</v>
      </c>
      <c r="O74" s="15">
        <f>'[4]2-PROJEÇÃO (GA)'!AQ76</f>
        <v>-1011971300.4984478</v>
      </c>
    </row>
    <row r="75" spans="1:15" x14ac:dyDescent="0.25">
      <c r="A75" s="193">
        <f t="shared" si="3"/>
        <v>2092</v>
      </c>
      <c r="B75" s="182">
        <f>'[4]2-PROJEÇÃO (GA)'!AC77</f>
        <v>0</v>
      </c>
      <c r="C75" s="179">
        <f>'[4]2-PROJEÇÃO (GA)'!AD77</f>
        <v>0</v>
      </c>
      <c r="D75" s="179">
        <f>'[4]2-PROJEÇÃO (GA)'!AE77</f>
        <v>0</v>
      </c>
      <c r="E75" s="179">
        <f>'[4]2-PROJEÇÃO (GA)'!AF77</f>
        <v>0</v>
      </c>
      <c r="F75" s="179">
        <f>'[4]2-PROJEÇÃO (GA)'!AG77</f>
        <v>0</v>
      </c>
      <c r="G75" s="179">
        <f>'[4]2-PROJEÇÃO (GA)'!AH77</f>
        <v>0</v>
      </c>
      <c r="H75" s="180">
        <f>'[4]2-PROJEÇÃO (GA)'!AI77</f>
        <v>0</v>
      </c>
      <c r="I75" s="182">
        <f>'[4]2-PROJEÇÃO (GA)'!AJ77+'[4]2-PROJEÇÃO (GA)'!AK77</f>
        <v>0</v>
      </c>
      <c r="J75" s="179">
        <f>'[4]2-PROJEÇÃO (GA)'!AL77</f>
        <v>0</v>
      </c>
      <c r="K75" s="179">
        <f>'[4]2-PROJEÇÃO (GA)'!AM77</f>
        <v>0</v>
      </c>
      <c r="L75" s="179">
        <f>'[4]2-PROJEÇÃO (GA)'!AN77</f>
        <v>0</v>
      </c>
      <c r="M75" s="179">
        <f>'[4]2-PROJEÇÃO (GA)'!AO77</f>
        <v>0</v>
      </c>
      <c r="N75" s="180">
        <f>'[4]2-PROJEÇÃO (GA)'!AP77</f>
        <v>0</v>
      </c>
      <c r="O75" s="15">
        <f>'[4]2-PROJEÇÃO (GA)'!AQ77</f>
        <v>-1011971300.4984478</v>
      </c>
    </row>
    <row r="76" spans="1:15" x14ac:dyDescent="0.25">
      <c r="A76" s="193">
        <f t="shared" si="3"/>
        <v>2093</v>
      </c>
      <c r="B76" s="182">
        <f>'[4]2-PROJEÇÃO (GA)'!AC78</f>
        <v>0</v>
      </c>
      <c r="C76" s="179">
        <f>'[4]2-PROJEÇÃO (GA)'!AD78</f>
        <v>0</v>
      </c>
      <c r="D76" s="179">
        <f>'[4]2-PROJEÇÃO (GA)'!AE78</f>
        <v>0</v>
      </c>
      <c r="E76" s="179">
        <f>'[4]2-PROJEÇÃO (GA)'!AF78</f>
        <v>0</v>
      </c>
      <c r="F76" s="179">
        <f>'[4]2-PROJEÇÃO (GA)'!AG78</f>
        <v>0</v>
      </c>
      <c r="G76" s="179">
        <f>'[4]2-PROJEÇÃO (GA)'!AH78</f>
        <v>0</v>
      </c>
      <c r="H76" s="180">
        <f>'[4]2-PROJEÇÃO (GA)'!AI78</f>
        <v>0</v>
      </c>
      <c r="I76" s="182">
        <f>'[4]2-PROJEÇÃO (GA)'!AJ78+'[4]2-PROJEÇÃO (GA)'!AK78</f>
        <v>0</v>
      </c>
      <c r="J76" s="179">
        <f>'[4]2-PROJEÇÃO (GA)'!AL78</f>
        <v>0</v>
      </c>
      <c r="K76" s="179">
        <f>'[4]2-PROJEÇÃO (GA)'!AM78</f>
        <v>0</v>
      </c>
      <c r="L76" s="179">
        <f>'[4]2-PROJEÇÃO (GA)'!AN78</f>
        <v>0</v>
      </c>
      <c r="M76" s="179">
        <f>'[4]2-PROJEÇÃO (GA)'!AO78</f>
        <v>0</v>
      </c>
      <c r="N76" s="180">
        <f>'[4]2-PROJEÇÃO (GA)'!AP78</f>
        <v>0</v>
      </c>
      <c r="O76" s="15">
        <f>'[4]2-PROJEÇÃO (GA)'!AQ78</f>
        <v>-1011971300.4984478</v>
      </c>
    </row>
    <row r="77" spans="1:15" x14ac:dyDescent="0.25">
      <c r="A77" s="193">
        <f t="shared" si="3"/>
        <v>2094</v>
      </c>
      <c r="B77" s="182">
        <f>'[4]2-PROJEÇÃO (GA)'!AC79</f>
        <v>0</v>
      </c>
      <c r="C77" s="179">
        <f>'[4]2-PROJEÇÃO (GA)'!AD79</f>
        <v>0</v>
      </c>
      <c r="D77" s="179">
        <f>'[4]2-PROJEÇÃO (GA)'!AE79</f>
        <v>0</v>
      </c>
      <c r="E77" s="179">
        <f>'[4]2-PROJEÇÃO (GA)'!AF79</f>
        <v>0</v>
      </c>
      <c r="F77" s="179">
        <f>'[4]2-PROJEÇÃO (GA)'!AG79</f>
        <v>0</v>
      </c>
      <c r="G77" s="179">
        <f>'[4]2-PROJEÇÃO (GA)'!AH79</f>
        <v>0</v>
      </c>
      <c r="H77" s="180">
        <f>'[4]2-PROJEÇÃO (GA)'!AI79</f>
        <v>0</v>
      </c>
      <c r="I77" s="182">
        <f>'[4]2-PROJEÇÃO (GA)'!AJ79+'[4]2-PROJEÇÃO (GA)'!AK79</f>
        <v>0</v>
      </c>
      <c r="J77" s="179">
        <f>'[4]2-PROJEÇÃO (GA)'!AL79</f>
        <v>0</v>
      </c>
      <c r="K77" s="179">
        <f>'[4]2-PROJEÇÃO (GA)'!AM79</f>
        <v>0</v>
      </c>
      <c r="L77" s="179">
        <f>'[4]2-PROJEÇÃO (GA)'!AN79</f>
        <v>0</v>
      </c>
      <c r="M77" s="179">
        <f>'[4]2-PROJEÇÃO (GA)'!AO79</f>
        <v>0</v>
      </c>
      <c r="N77" s="180">
        <f>'[4]2-PROJEÇÃO (GA)'!AP79</f>
        <v>0</v>
      </c>
      <c r="O77" s="15">
        <f>'[4]2-PROJEÇÃO (GA)'!AQ79</f>
        <v>-1011971300.4984478</v>
      </c>
    </row>
    <row r="78" spans="1:15" x14ac:dyDescent="0.25">
      <c r="A78" s="193">
        <f t="shared" si="3"/>
        <v>2095</v>
      </c>
      <c r="B78" s="186">
        <f>'[4]2-PROJEÇÃO (GA)'!AC80</f>
        <v>0</v>
      </c>
      <c r="C78" s="187">
        <f>'[4]2-PROJEÇÃO (GA)'!AD80</f>
        <v>0</v>
      </c>
      <c r="D78" s="187">
        <f>'[4]2-PROJEÇÃO (GA)'!AE80</f>
        <v>0</v>
      </c>
      <c r="E78" s="187">
        <f>'[4]2-PROJEÇÃO (GA)'!AF80</f>
        <v>0</v>
      </c>
      <c r="F78" s="187">
        <f>'[4]2-PROJEÇÃO (GA)'!AG80</f>
        <v>0</v>
      </c>
      <c r="G78" s="187">
        <f>'[4]2-PROJEÇÃO (GA)'!AH80</f>
        <v>0</v>
      </c>
      <c r="H78" s="188">
        <f>'[4]2-PROJEÇÃO (GA)'!AI80</f>
        <v>0</v>
      </c>
      <c r="I78" s="186">
        <f>'[4]2-PROJEÇÃO (GA)'!AJ80+'[4]2-PROJEÇÃO (GA)'!AK80</f>
        <v>0</v>
      </c>
      <c r="J78" s="187">
        <f>'[4]2-PROJEÇÃO (GA)'!AL80</f>
        <v>0</v>
      </c>
      <c r="K78" s="187">
        <f>'[4]2-PROJEÇÃO (GA)'!AM80</f>
        <v>0</v>
      </c>
      <c r="L78" s="187">
        <f>'[4]2-PROJEÇÃO (GA)'!AN80</f>
        <v>0</v>
      </c>
      <c r="M78" s="187">
        <f>'[4]2-PROJEÇÃO (GA)'!AO80</f>
        <v>0</v>
      </c>
      <c r="N78" s="188">
        <f>'[4]2-PROJEÇÃO (GA)'!AP80</f>
        <v>0</v>
      </c>
      <c r="O78" s="16">
        <f>'[4]2-PROJEÇÃO (GA)'!AQ80</f>
        <v>-1011971300.4984478</v>
      </c>
    </row>
    <row r="79" spans="1:15" ht="21" x14ac:dyDescent="0.35">
      <c r="O79" s="17"/>
    </row>
  </sheetData>
  <mergeCells count="2">
    <mergeCell ref="B1:H1"/>
    <mergeCell ref="I1:N1"/>
  </mergeCells>
  <conditionalFormatting sqref="O3:O21">
    <cfRule type="cellIs" dxfId="19" priority="4" stopIfTrue="1" operator="lessThan">
      <formula>0</formula>
    </cfRule>
  </conditionalFormatting>
  <conditionalFormatting sqref="O22:O40">
    <cfRule type="cellIs" dxfId="18" priority="3" stopIfTrue="1" operator="lessThan">
      <formula>0</formula>
    </cfRule>
  </conditionalFormatting>
  <conditionalFormatting sqref="O60:O78">
    <cfRule type="cellIs" dxfId="17" priority="1" stopIfTrue="1" operator="lessThan">
      <formula>0</formula>
    </cfRule>
  </conditionalFormatting>
  <conditionalFormatting sqref="O41:O59">
    <cfRule type="cellIs" dxfId="16" priority="2" stopIfTrue="1" operator="lessThan">
      <formula>0</formula>
    </cfRule>
  </conditionalFormatting>
  <pageMargins left="0.31496062992125984" right="0.19685039370078741" top="1.4960629921259843" bottom="1.2598425196850394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O79"/>
  <sheetViews>
    <sheetView showGridLines="0" zoomScaleNormal="100" workbookViewId="0">
      <selection activeCell="J8" sqref="J8"/>
    </sheetView>
  </sheetViews>
  <sheetFormatPr defaultColWidth="9.140625" defaultRowHeight="15.75" x14ac:dyDescent="0.25"/>
  <cols>
    <col min="1" max="1" width="4.140625" style="2" customWidth="1"/>
    <col min="2" max="2" width="5.7109375" style="2" customWidth="1"/>
    <col min="3" max="3" width="14.28515625" style="2" customWidth="1"/>
    <col min="4" max="4" width="11.7109375" style="2" customWidth="1"/>
    <col min="5" max="5" width="11.42578125" style="2" customWidth="1"/>
    <col min="6" max="6" width="14.28515625" style="2" customWidth="1"/>
    <col min="7" max="7" width="15.5703125" style="2" customWidth="1"/>
    <col min="8" max="8" width="12" style="2" customWidth="1"/>
    <col min="9" max="9" width="13" style="2" customWidth="1"/>
    <col min="10" max="10" width="14" style="2" customWidth="1"/>
    <col min="11" max="11" width="16.42578125" style="2" customWidth="1"/>
    <col min="12" max="12" width="13.5703125" style="2" customWidth="1"/>
    <col min="13" max="13" width="14.140625" style="2" customWidth="1"/>
    <col min="14" max="14" width="15.140625" style="2" customWidth="1"/>
    <col min="15" max="15" width="14.42578125" style="2" customWidth="1"/>
    <col min="16" max="16384" width="9.140625" style="2"/>
  </cols>
  <sheetData>
    <row r="1" spans="1:15" x14ac:dyDescent="0.25">
      <c r="A1" s="175"/>
      <c r="B1" s="346" t="s">
        <v>217</v>
      </c>
      <c r="C1" s="346"/>
      <c r="D1" s="346"/>
      <c r="E1" s="346"/>
      <c r="F1" s="346"/>
      <c r="G1" s="346"/>
      <c r="H1" s="346"/>
      <c r="I1" s="346" t="s">
        <v>218</v>
      </c>
      <c r="J1" s="346"/>
      <c r="K1" s="346"/>
      <c r="L1" s="346"/>
      <c r="M1" s="346"/>
      <c r="N1" s="346"/>
      <c r="O1" s="176"/>
    </row>
    <row r="2" spans="1:15" ht="67.5" customHeight="1" x14ac:dyDescent="0.25">
      <c r="A2" s="195" t="s">
        <v>5</v>
      </c>
      <c r="B2" s="195" t="s">
        <v>6</v>
      </c>
      <c r="C2" s="196" t="s">
        <v>7</v>
      </c>
      <c r="D2" s="196" t="s">
        <v>8</v>
      </c>
      <c r="E2" s="196" t="s">
        <v>9</v>
      </c>
      <c r="F2" s="196" t="str">
        <f>'[4]4-PROJEÇÃO (GA e GF)'!$F$4</f>
        <v>Rentabilidade 5,87%  a.a.</v>
      </c>
      <c r="G2" s="196" t="s">
        <v>10</v>
      </c>
      <c r="H2" s="197" t="s">
        <v>11</v>
      </c>
      <c r="I2" s="196" t="s">
        <v>12</v>
      </c>
      <c r="J2" s="196" t="s">
        <v>13</v>
      </c>
      <c r="K2" s="196" t="s">
        <v>14</v>
      </c>
      <c r="L2" s="196" t="s">
        <v>15</v>
      </c>
      <c r="M2" s="196" t="s">
        <v>16</v>
      </c>
      <c r="N2" s="197" t="s">
        <v>17</v>
      </c>
      <c r="O2" s="198" t="s">
        <v>18</v>
      </c>
    </row>
    <row r="3" spans="1:15" x14ac:dyDescent="0.25">
      <c r="A3" s="199">
        <f>'[1]1-PREMISSA'!$C$6</f>
        <v>2020</v>
      </c>
      <c r="B3" s="179">
        <f>'[4]4-PROJEÇÃO (GA e GF)'!B5</f>
        <v>1627.9918702281</v>
      </c>
      <c r="C3" s="179">
        <f>'[4]4-PROJEÇÃO (GA e GF)'!C5</f>
        <v>5939829.4983018441</v>
      </c>
      <c r="D3" s="179">
        <f>'[4]4-PROJEÇÃO (GA e GF)'!D5</f>
        <v>6847003.4580424884</v>
      </c>
      <c r="E3" s="179">
        <f>'[4]4-PROJEÇÃO (GA e GF)'!E5</f>
        <v>810049.1408454607</v>
      </c>
      <c r="F3" s="179">
        <f>'[4]4-PROJEÇÃO (GA e GF)'!F5</f>
        <v>3436367.7730861064</v>
      </c>
      <c r="G3" s="179">
        <f>'[4]4-PROJEÇÃO (GA e GF)'!G5</f>
        <v>0</v>
      </c>
      <c r="H3" s="180">
        <f>'[4]4-PROJEÇÃO (GA e GF)'!H5</f>
        <v>17033249.8702759</v>
      </c>
      <c r="I3" s="181">
        <f>'[4]4-PROJEÇÃO (GA e GF)'!I5+'[4]4-PROJEÇÃO (GA e GF)'!J5</f>
        <v>366.76104872190001</v>
      </c>
      <c r="J3" s="179">
        <f>'[4]4-PROJEÇÃO (GA e GF)'!K5</f>
        <v>8240914.6399083426</v>
      </c>
      <c r="K3" s="179">
        <f>'[4]4-PROJEÇÃO (GA e GF)'!L5</f>
        <v>553170.5816765636</v>
      </c>
      <c r="L3" s="179">
        <f>'[4]4-PROJEÇÃO (GA e GF)'!M5</f>
        <v>0</v>
      </c>
      <c r="M3" s="179">
        <f>'[4]4-PROJEÇÃO (GA e GF)'!N5</f>
        <v>1386643.0270000002</v>
      </c>
      <c r="N3" s="180">
        <f>'[4]4-PROJEÇÃO (GA e GF)'!O5</f>
        <v>10180728.248584908</v>
      </c>
      <c r="O3" s="14">
        <f>'[4]4-PROJEÇÃO (GA e GF)'!P5</f>
        <v>61977556.411690995</v>
      </c>
    </row>
    <row r="4" spans="1:15" x14ac:dyDescent="0.25">
      <c r="A4" s="199">
        <f t="shared" ref="A4:A21" si="0">A3+1</f>
        <v>2021</v>
      </c>
      <c r="B4" s="179">
        <f>'[4]4-PROJEÇÃO (GA e GF)'!B6</f>
        <v>1627.6812233666299</v>
      </c>
      <c r="C4" s="179">
        <f>'[4]4-PROJEÇÃO (GA e GF)'!C6</f>
        <v>6010271.1892426088</v>
      </c>
      <c r="D4" s="179">
        <f>'[4]4-PROJEÇÃO (GA e GF)'!D6</f>
        <v>6928203.5163269341</v>
      </c>
      <c r="E4" s="179">
        <f>'[4]4-PROJEÇÃO (GA e GF)'!E6</f>
        <v>1090866.1763385537</v>
      </c>
      <c r="F4" s="179">
        <f>'[4]4-PROJEÇÃO (GA e GF)'!F6</f>
        <v>3863058.1630696743</v>
      </c>
      <c r="G4" s="179">
        <f>'[4]4-PROJEÇÃO (GA e GF)'!G6</f>
        <v>0</v>
      </c>
      <c r="H4" s="180">
        <f>'[4]4-PROJEÇÃO (GA e GF)'!H6</f>
        <v>17892399.044977769</v>
      </c>
      <c r="I4" s="182">
        <f>'[4]4-PROJEÇÃO (GA e GF)'!I6+'[4]4-PROJEÇÃO (GA e GF)'!J6</f>
        <v>362.7686165317208</v>
      </c>
      <c r="J4" s="179">
        <f>'[4]4-PROJEÇÃO (GA e GF)'!K6</f>
        <v>8348547.7728822762</v>
      </c>
      <c r="K4" s="179">
        <f>'[4]4-PROJEÇÃO (GA e GF)'!L6</f>
        <v>592308.64504918142</v>
      </c>
      <c r="L4" s="179">
        <f>'[4]4-PROJEÇÃO (GA e GF)'!M6</f>
        <v>0</v>
      </c>
      <c r="M4" s="179">
        <f>'[4]4-PROJEÇÃO (GA e GF)'!N6</f>
        <v>1255850.7041229426</v>
      </c>
      <c r="N4" s="180">
        <f>'[4]4-PROJEÇÃO (GA e GF)'!O6</f>
        <v>10196707.1220544</v>
      </c>
      <c r="O4" s="15">
        <f>'[4]4-PROJEÇÃO (GA e GF)'!P6</f>
        <v>69673248.334614366</v>
      </c>
    </row>
    <row r="5" spans="1:15" x14ac:dyDescent="0.25">
      <c r="A5" s="199">
        <f t="shared" si="0"/>
        <v>2022</v>
      </c>
      <c r="B5" s="179">
        <f>'[4]4-PROJEÇÃO (GA e GF)'!B7</f>
        <v>1627.7708096731501</v>
      </c>
      <c r="C5" s="179">
        <f>'[4]4-PROJEÇÃO (GA e GF)'!C7</f>
        <v>6066125.0998998079</v>
      </c>
      <c r="D5" s="179">
        <f>'[4]4-PROJEÇÃO (GA e GF)'!D7</f>
        <v>6992587.8424299574</v>
      </c>
      <c r="E5" s="179">
        <f>'[4]4-PROJEÇÃO (GA e GF)'!E7</f>
        <v>5754211.0447693467</v>
      </c>
      <c r="F5" s="179">
        <f>'[4]4-PROJEÇÃO (GA e GF)'!F7</f>
        <v>4424056.7177680731</v>
      </c>
      <c r="G5" s="179">
        <f>'[4]4-PROJEÇÃO (GA e GF)'!G7</f>
        <v>0</v>
      </c>
      <c r="H5" s="180">
        <f>'[4]4-PROJEÇÃO (GA e GF)'!H7</f>
        <v>23236980.704867184</v>
      </c>
      <c r="I5" s="182">
        <f>'[4]4-PROJEÇÃO (GA e GF)'!I7+'[4]4-PROJEÇÃO (GA e GF)'!J7</f>
        <v>432.14476900160491</v>
      </c>
      <c r="J5" s="179">
        <f>'[4]4-PROJEÇÃO (GA e GF)'!K7</f>
        <v>11263941.235460462</v>
      </c>
      <c r="K5" s="179">
        <f>'[4]4-PROJEÇÃO (GA e GF)'!L7</f>
        <v>583401.9816424275</v>
      </c>
      <c r="L5" s="179">
        <f>'[4]4-PROJEÇÃO (GA e GF)'!M7</f>
        <v>0</v>
      </c>
      <c r="M5" s="179">
        <f>'[4]4-PROJEÇÃO (GA e GF)'!N7</f>
        <v>1271593.7082209219</v>
      </c>
      <c r="N5" s="180">
        <f>'[4]4-PROJEÇÃO (GA e GF)'!O7</f>
        <v>13118936.92532381</v>
      </c>
      <c r="O5" s="15">
        <f>'[4]4-PROJEÇÃO (GA e GF)'!P7</f>
        <v>79791292.114157736</v>
      </c>
    </row>
    <row r="6" spans="1:15" x14ac:dyDescent="0.25">
      <c r="A6" s="199">
        <f t="shared" si="0"/>
        <v>2023</v>
      </c>
      <c r="B6" s="179">
        <f>'[4]4-PROJEÇÃO (GA e GF)'!B8</f>
        <v>1627.8545305146001</v>
      </c>
      <c r="C6" s="179">
        <f>'[4]4-PROJEÇÃO (GA e GF)'!C8</f>
        <v>6135984.5508502489</v>
      </c>
      <c r="D6" s="179">
        <f>'[4]4-PROJEÇÃO (GA e GF)'!D8</f>
        <v>7073116.7367982846</v>
      </c>
      <c r="E6" s="179">
        <f>'[4]4-PROJEÇÃO (GA e GF)'!E8</f>
        <v>11606168.050526042</v>
      </c>
      <c r="F6" s="179">
        <f>'[4]4-PROJEÇÃO (GA e GF)'!F8</f>
        <v>5181977.8330355929</v>
      </c>
      <c r="G6" s="179">
        <f>'[4]4-PROJEÇÃO (GA e GF)'!G8</f>
        <v>0</v>
      </c>
      <c r="H6" s="180">
        <f>'[4]4-PROJEÇÃO (GA e GF)'!H8</f>
        <v>29997247.171210166</v>
      </c>
      <c r="I6" s="182">
        <f>'[4]4-PROJEÇÃO (GA e GF)'!I8+'[4]4-PROJEÇÃO (GA e GF)'!J8</f>
        <v>509.62163315310806</v>
      </c>
      <c r="J6" s="179">
        <f>'[4]4-PROJEÇÃO (GA e GF)'!K8</f>
        <v>14410964.439168151</v>
      </c>
      <c r="K6" s="179">
        <f>'[4]4-PROJEÇÃO (GA e GF)'!L8</f>
        <v>576709.23180218099</v>
      </c>
      <c r="L6" s="179">
        <f>'[4]4-PROJEÇÃO (GA e GF)'!M8</f>
        <v>0</v>
      </c>
      <c r="M6" s="179">
        <f>'[4]4-PROJEÇÃO (GA e GF)'!N8</f>
        <v>1339878.7006874774</v>
      </c>
      <c r="N6" s="180">
        <f>'[4]4-PROJEÇÃO (GA e GF)'!O8</f>
        <v>16327552.371657809</v>
      </c>
      <c r="O6" s="15">
        <f>'[4]4-PROJEÇÃO (GA e GF)'!P8</f>
        <v>93460986.913710102</v>
      </c>
    </row>
    <row r="7" spans="1:15" x14ac:dyDescent="0.25">
      <c r="A7" s="199">
        <f t="shared" si="0"/>
        <v>2024</v>
      </c>
      <c r="B7" s="179">
        <f>'[4]4-PROJEÇÃO (GA e GF)'!B9</f>
        <v>1627.8531958589099</v>
      </c>
      <c r="C7" s="179">
        <f>'[4]4-PROJEÇÃO (GA e GF)'!C9</f>
        <v>6198376.1125606513</v>
      </c>
      <c r="D7" s="179">
        <f>'[4]4-PROJEÇÃO (GA e GF)'!D9</f>
        <v>7145037.1915699122</v>
      </c>
      <c r="E7" s="179">
        <f>'[4]4-PROJEÇÃO (GA e GF)'!E9</f>
        <v>17562382.491616167</v>
      </c>
      <c r="F7" s="179">
        <f>'[4]4-PROJEÇÃO (GA e GF)'!F9</f>
        <v>6227967.4605918312</v>
      </c>
      <c r="G7" s="179">
        <f>'[4]4-PROJEÇÃO (GA e GF)'!G9</f>
        <v>0</v>
      </c>
      <c r="H7" s="180">
        <f>'[4]4-PROJEÇÃO (GA e GF)'!H9</f>
        <v>37133763.256338559</v>
      </c>
      <c r="I7" s="182">
        <f>'[4]4-PROJEÇÃO (GA e GF)'!I9+'[4]4-PROJEÇÃO (GA e GF)'!J9</f>
        <v>560.04905905932662</v>
      </c>
      <c r="J7" s="179">
        <f>'[4]4-PROJEÇÃO (GA e GF)'!K9</f>
        <v>16265241.482831841</v>
      </c>
      <c r="K7" s="179">
        <f>'[4]4-PROJEÇÃO (GA e GF)'!L9</f>
        <v>587901.03680483554</v>
      </c>
      <c r="L7" s="179">
        <f>'[4]4-PROJEÇÃO (GA e GF)'!M9</f>
        <v>0</v>
      </c>
      <c r="M7" s="179">
        <f>'[4]4-PROJEÇÃO (GA e GF)'!N9</f>
        <v>1415387.0281194518</v>
      </c>
      <c r="N7" s="180">
        <f>'[4]4-PROJEÇÃO (GA e GF)'!O9</f>
        <v>18268529.547756128</v>
      </c>
      <c r="O7" s="15">
        <f>'[4]4-PROJEÇÃO (GA e GF)'!P9</f>
        <v>112326220.62229252</v>
      </c>
    </row>
    <row r="8" spans="1:15" x14ac:dyDescent="0.25">
      <c r="A8" s="199">
        <f t="shared" si="0"/>
        <v>2025</v>
      </c>
      <c r="B8" s="179">
        <f>'[4]4-PROJEÇÃO (GA e GF)'!B10</f>
        <v>1627.81319164974</v>
      </c>
      <c r="C8" s="179">
        <f>'[4]4-PROJEÇÃO (GA e GF)'!C10</f>
        <v>6260211.4692449309</v>
      </c>
      <c r="D8" s="179">
        <f>'[4]4-PROJEÇÃO (GA e GF)'!D10</f>
        <v>7216316.4936386999</v>
      </c>
      <c r="E8" s="179">
        <f>'[4]4-PROJEÇÃO (GA e GF)'!E10</f>
        <v>17841943.583584558</v>
      </c>
      <c r="F8" s="179">
        <f>'[4]4-PROJEÇÃO (GA e GF)'!F10</f>
        <v>7270066.1960286703</v>
      </c>
      <c r="G8" s="179">
        <f>'[4]4-PROJEÇÃO (GA e GF)'!G10</f>
        <v>0</v>
      </c>
      <c r="H8" s="180">
        <f>'[4]4-PROJEÇÃO (GA e GF)'!H10</f>
        <v>38588537.742496863</v>
      </c>
      <c r="I8" s="182">
        <f>'[4]4-PROJEÇÃO (GA e GF)'!I10+'[4]4-PROJEÇÃO (GA e GF)'!J10</f>
        <v>600.46400841054992</v>
      </c>
      <c r="J8" s="179">
        <f>'[4]4-PROJEÇÃO (GA e GF)'!K10</f>
        <v>17752800.652043406</v>
      </c>
      <c r="K8" s="179">
        <f>'[4]4-PROJEÇÃO (GA e GF)'!L10</f>
        <v>576638.31177911069</v>
      </c>
      <c r="L8" s="179">
        <f>'[4]4-PROJEÇÃO (GA e GF)'!M10</f>
        <v>0</v>
      </c>
      <c r="M8" s="179">
        <f>'[4]4-PROJEÇÃO (GA e GF)'!N10</f>
        <v>1464040.3254037614</v>
      </c>
      <c r="N8" s="180">
        <f>'[4]4-PROJEÇÃO (GA e GF)'!O10</f>
        <v>19793479.289226279</v>
      </c>
      <c r="O8" s="15">
        <f>'[4]4-PROJEÇÃO (GA e GF)'!P10</f>
        <v>131121279.07556309</v>
      </c>
    </row>
    <row r="9" spans="1:15" x14ac:dyDescent="0.25">
      <c r="A9" s="199">
        <f t="shared" si="0"/>
        <v>2026</v>
      </c>
      <c r="B9" s="179">
        <f>'[4]4-PROJEÇÃO (GA e GF)'!B11</f>
        <v>1627.7798212753701</v>
      </c>
      <c r="C9" s="179">
        <f>'[4]4-PROJEÇÃO (GA e GF)'!C11</f>
        <v>6324654.5914481925</v>
      </c>
      <c r="D9" s="179">
        <f>'[4]4-PROJEÇÃO (GA e GF)'!D11</f>
        <v>7290601.8381420961</v>
      </c>
      <c r="E9" s="179">
        <f>'[4]4-PROJEÇÃO (GA e GF)'!E11</f>
        <v>18125954.778161742</v>
      </c>
      <c r="F9" s="179">
        <f>'[4]4-PROJEÇÃO (GA e GF)'!F11</f>
        <v>8315300.8211588273</v>
      </c>
      <c r="G9" s="179">
        <f>'[4]4-PROJEÇÃO (GA e GF)'!G11</f>
        <v>0</v>
      </c>
      <c r="H9" s="180">
        <f>'[4]4-PROJEÇÃO (GA e GF)'!H11</f>
        <v>40056512.02891086</v>
      </c>
      <c r="I9" s="182">
        <f>'[4]4-PROJEÇÃO (GA e GF)'!I11+'[4]4-PROJEÇÃO (GA e GF)'!J11</f>
        <v>634.36402239289907</v>
      </c>
      <c r="J9" s="179">
        <f>'[4]4-PROJEÇÃO (GA e GF)'!K11</f>
        <v>19145937.902760066</v>
      </c>
      <c r="K9" s="179">
        <f>'[4]4-PROJEÇÃO (GA e GF)'!L11</f>
        <v>554148.42513419106</v>
      </c>
      <c r="L9" s="179">
        <f>'[4]4-PROJEÇÃO (GA e GF)'!M11</f>
        <v>0</v>
      </c>
      <c r="M9" s="179">
        <f>'[4]4-PROJEÇÃO (GA e GF)'!N11</f>
        <v>1504809.0464118922</v>
      </c>
      <c r="N9" s="180">
        <f>'[4]4-PROJEÇÃO (GA e GF)'!O11</f>
        <v>21204895.374306146</v>
      </c>
      <c r="O9" s="15">
        <f>'[4]4-PROJEÇÃO (GA e GF)'!P11</f>
        <v>149972895.73016781</v>
      </c>
    </row>
    <row r="10" spans="1:15" x14ac:dyDescent="0.25">
      <c r="A10" s="199">
        <f t="shared" si="0"/>
        <v>2027</v>
      </c>
      <c r="B10" s="179">
        <f>'[4]4-PROJEÇÃO (GA e GF)'!B12</f>
        <v>1627.76186719417</v>
      </c>
      <c r="C10" s="179">
        <f>'[4]4-PROJEÇÃO (GA e GF)'!C12</f>
        <v>6386493.0491610002</v>
      </c>
      <c r="D10" s="179">
        <f>'[4]4-PROJEÇÃO (GA e GF)'!D12</f>
        <v>7361884.7148510413</v>
      </c>
      <c r="E10" s="179">
        <f>'[4]4-PROJEÇÃO (GA e GF)'!E12</f>
        <v>18414486.91286337</v>
      </c>
      <c r="F10" s="179">
        <f>'[4]4-PROJEÇÃO (GA e GF)'!F12</f>
        <v>9299220.2541554887</v>
      </c>
      <c r="G10" s="179">
        <f>'[4]4-PROJEÇÃO (GA e GF)'!G12</f>
        <v>0</v>
      </c>
      <c r="H10" s="180">
        <f>'[4]4-PROJEÇÃO (GA e GF)'!H12</f>
        <v>41462084.931030899</v>
      </c>
      <c r="I10" s="182">
        <f>'[4]4-PROJEÇÃO (GA e GF)'!I12+'[4]4-PROJEÇÃO (GA e GF)'!J12</f>
        <v>688.06635697756326</v>
      </c>
      <c r="J10" s="179">
        <f>'[4]4-PROJEÇÃO (GA e GF)'!K12</f>
        <v>21605580.782552365</v>
      </c>
      <c r="K10" s="179">
        <f>'[4]4-PROJEÇÃO (GA e GF)'!L12</f>
        <v>566815.58610641502</v>
      </c>
      <c r="L10" s="179">
        <f>'[4]4-PROJEÇÃO (GA e GF)'!M12</f>
        <v>0</v>
      </c>
      <c r="M10" s="179">
        <f>'[4]4-PROJEÇÃO (GA e GF)'!N12</f>
        <v>1543938.9250030112</v>
      </c>
      <c r="N10" s="180">
        <f>'[4]4-PROJEÇÃO (GA e GF)'!O12</f>
        <v>23716335.293661792</v>
      </c>
      <c r="O10" s="15">
        <f>'[4]4-PROJEÇÃO (GA e GF)'!P12</f>
        <v>167718645.3675369</v>
      </c>
    </row>
    <row r="11" spans="1:15" x14ac:dyDescent="0.25">
      <c r="A11" s="199">
        <f t="shared" si="0"/>
        <v>2028</v>
      </c>
      <c r="B11" s="179">
        <f>'[4]4-PROJEÇÃO (GA e GF)'!B13</f>
        <v>1627.7862070052697</v>
      </c>
      <c r="C11" s="179">
        <f>'[4]4-PROJEÇÃO (GA e GF)'!C13</f>
        <v>6450528.4491356835</v>
      </c>
      <c r="D11" s="179">
        <f>'[4]4-PROJEÇÃO (GA e GF)'!D13</f>
        <v>7435700.0668218583</v>
      </c>
      <c r="E11" s="179">
        <f>'[4]4-PROJEÇÃO (GA e GF)'!E13</f>
        <v>18707611.952809129</v>
      </c>
      <c r="F11" s="179">
        <f>'[4]4-PROJEÇÃO (GA e GF)'!F13</f>
        <v>10189773.18217127</v>
      </c>
      <c r="G11" s="179">
        <f>'[4]4-PROJEÇÃO (GA e GF)'!G13</f>
        <v>0</v>
      </c>
      <c r="H11" s="180">
        <f>'[4]4-PROJEÇÃO (GA e GF)'!H13</f>
        <v>42783613.650937945</v>
      </c>
      <c r="I11" s="182">
        <f>'[4]4-PROJEÇÃO (GA e GF)'!I13+'[4]4-PROJEÇÃO (GA e GF)'!J13</f>
        <v>750.20572321212524</v>
      </c>
      <c r="J11" s="179">
        <f>'[4]4-PROJEÇÃO (GA e GF)'!K13</f>
        <v>24536694.74439463</v>
      </c>
      <c r="K11" s="179">
        <f>'[4]4-PROJEÇÃO (GA e GF)'!L13</f>
        <v>580478.07570893539</v>
      </c>
      <c r="L11" s="179">
        <f>'[4]4-PROJEÇÃO (GA e GF)'!M13</f>
        <v>0</v>
      </c>
      <c r="M11" s="179">
        <f>'[4]4-PROJEÇÃO (GA e GF)'!N13</f>
        <v>1604628.4817660847</v>
      </c>
      <c r="N11" s="180">
        <f>'[4]4-PROJEÇÃO (GA e GF)'!O13</f>
        <v>26721801.301869653</v>
      </c>
      <c r="O11" s="15">
        <f>'[4]4-PROJEÇÃO (GA e GF)'!P13</f>
        <v>183780457.71660519</v>
      </c>
    </row>
    <row r="12" spans="1:15" x14ac:dyDescent="0.25">
      <c r="A12" s="199">
        <f t="shared" si="0"/>
        <v>2029</v>
      </c>
      <c r="B12" s="179">
        <f>'[4]4-PROJEÇÃO (GA e GF)'!B14</f>
        <v>1627.7876758104003</v>
      </c>
      <c r="C12" s="179">
        <f>'[4]4-PROJEÇÃO (GA e GF)'!C14</f>
        <v>6515075.1993020857</v>
      </c>
      <c r="D12" s="179">
        <f>'[4]4-PROJEÇÃO (GA e GF)'!D14</f>
        <v>7510104.8661045851</v>
      </c>
      <c r="E12" s="179">
        <f>'[4]4-PROJEÇÃO (GA e GF)'!E14</f>
        <v>19005403.008672126</v>
      </c>
      <c r="F12" s="179">
        <f>'[4]4-PROJEÇÃO (GA e GF)'!F14</f>
        <v>10983247.68801024</v>
      </c>
      <c r="G12" s="179">
        <f>'[4]4-PROJEÇÃO (GA e GF)'!G14</f>
        <v>0</v>
      </c>
      <c r="H12" s="180">
        <f>'[4]4-PROJEÇÃO (GA e GF)'!H14</f>
        <v>44013830.762089036</v>
      </c>
      <c r="I12" s="182">
        <f>'[4]4-PROJEÇÃO (GA e GF)'!I14+'[4]4-PROJEÇÃO (GA e GF)'!J14</f>
        <v>811.41262220026044</v>
      </c>
      <c r="J12" s="179">
        <f>'[4]4-PROJEÇÃO (GA e GF)'!K14</f>
        <v>27466374.805763561</v>
      </c>
      <c r="K12" s="179">
        <f>'[4]4-PROJEÇÃO (GA e GF)'!L14</f>
        <v>561361.38860633387</v>
      </c>
      <c r="L12" s="179">
        <f>'[4]4-PROJEÇÃO (GA e GF)'!M14</f>
        <v>0</v>
      </c>
      <c r="M12" s="179">
        <f>'[4]4-PROJEÇÃO (GA e GF)'!N14</f>
        <v>1675166.8107903777</v>
      </c>
      <c r="N12" s="180">
        <f>'[4]4-PROJEÇÃO (GA e GF)'!O14</f>
        <v>29702903.005160272</v>
      </c>
      <c r="O12" s="15">
        <f>'[4]4-PROJEÇÃO (GA e GF)'!P14</f>
        <v>198091385.47353396</v>
      </c>
    </row>
    <row r="13" spans="1:15" x14ac:dyDescent="0.25">
      <c r="A13" s="199">
        <f t="shared" si="0"/>
        <v>2030</v>
      </c>
      <c r="B13" s="179">
        <f>'[4]4-PROJEÇÃO (GA e GF)'!B15</f>
        <v>1627.7470521478103</v>
      </c>
      <c r="C13" s="179">
        <f>'[4]4-PROJEÇÃO (GA e GF)'!C15</f>
        <v>6575520.1010029204</v>
      </c>
      <c r="D13" s="179">
        <f>'[4]4-PROJEÇÃO (GA e GF)'!D15</f>
        <v>7579781.3527924549</v>
      </c>
      <c r="E13" s="179">
        <f>'[4]4-PROJEÇÃO (GA e GF)'!E15</f>
        <v>19307934.354914017</v>
      </c>
      <c r="F13" s="179">
        <f>'[4]4-PROJEÇÃO (GA e GF)'!F15</f>
        <v>11544695.03933556</v>
      </c>
      <c r="G13" s="179">
        <f>'[4]4-PROJEÇÃO (GA e GF)'!G15</f>
        <v>0</v>
      </c>
      <c r="H13" s="180">
        <f>'[4]4-PROJEÇÃO (GA e GF)'!H15</f>
        <v>45007930.848044947</v>
      </c>
      <c r="I13" s="182">
        <f>'[4]4-PROJEÇÃO (GA e GF)'!I15+'[4]4-PROJEÇÃO (GA e GF)'!J15</f>
        <v>903.80183729461498</v>
      </c>
      <c r="J13" s="179">
        <f>'[4]4-PROJEÇÃO (GA e GF)'!K15</f>
        <v>32556259.05342241</v>
      </c>
      <c r="K13" s="179">
        <f>'[4]4-PROJEÇÃO (GA e GF)'!L15</f>
        <v>580419.76900475973</v>
      </c>
      <c r="L13" s="179">
        <f>'[4]4-PROJEÇÃO (GA e GF)'!M15</f>
        <v>0</v>
      </c>
      <c r="M13" s="179">
        <f>'[4]4-PROJEÇÃO (GA e GF)'!N15</f>
        <v>1745113.8510332322</v>
      </c>
      <c r="N13" s="180">
        <f>'[4]4-PROJEÇÃO (GA e GF)'!O15</f>
        <v>34881792.673460402</v>
      </c>
      <c r="O13" s="15">
        <f>'[4]4-PROJEÇÃO (GA e GF)'!P15</f>
        <v>208217523.64811853</v>
      </c>
    </row>
    <row r="14" spans="1:15" x14ac:dyDescent="0.25">
      <c r="A14" s="199">
        <f t="shared" si="0"/>
        <v>2031</v>
      </c>
      <c r="B14" s="179">
        <f>'[4]4-PROJEÇÃO (GA e GF)'!B16</f>
        <v>1627.82621387676</v>
      </c>
      <c r="C14" s="179">
        <f>'[4]4-PROJEÇÃO (GA e GF)'!C16</f>
        <v>6646259.2408890575</v>
      </c>
      <c r="D14" s="179">
        <f>'[4]4-PROJEÇÃO (GA e GF)'!D16</f>
        <v>7661324.2885884754</v>
      </c>
      <c r="E14" s="179">
        <f>'[4]4-PROJEÇÃO (GA e GF)'!E16</f>
        <v>19615281.448310398</v>
      </c>
      <c r="F14" s="179">
        <f>'[4]4-PROJEÇÃO (GA e GF)'!F16</f>
        <v>11954836.060036959</v>
      </c>
      <c r="G14" s="179">
        <f>'[4]4-PROJEÇÃO (GA e GF)'!G16</f>
        <v>0</v>
      </c>
      <c r="H14" s="180">
        <f>'[4]4-PROJEÇÃO (GA e GF)'!H16</f>
        <v>45877701.037824884</v>
      </c>
      <c r="I14" s="182">
        <f>'[4]4-PROJEÇÃO (GA e GF)'!I16+'[4]4-PROJEÇÃO (GA e GF)'!J16</f>
        <v>977.89134360582204</v>
      </c>
      <c r="J14" s="179">
        <f>'[4]4-PROJEÇÃO (GA e GF)'!K16</f>
        <v>36025629.225893393</v>
      </c>
      <c r="K14" s="179">
        <f>'[4]4-PROJEÇÃO (GA e GF)'!L16</f>
        <v>596577.90616586921</v>
      </c>
      <c r="L14" s="179">
        <f>'[4]4-PROJEÇÃO (GA e GF)'!M16</f>
        <v>0</v>
      </c>
      <c r="M14" s="179">
        <f>'[4]4-PROJEÇÃO (GA e GF)'!N16</f>
        <v>1858282.6857218016</v>
      </c>
      <c r="N14" s="180">
        <f>'[4]4-PROJEÇÃO (GA e GF)'!O16</f>
        <v>38480489.817781061</v>
      </c>
      <c r="O14" s="15">
        <f>'[4]4-PROJEÇÃO (GA e GF)'!P16</f>
        <v>215614734.86816236</v>
      </c>
    </row>
    <row r="15" spans="1:15" x14ac:dyDescent="0.25">
      <c r="A15" s="199">
        <f t="shared" si="0"/>
        <v>2032</v>
      </c>
      <c r="B15" s="179">
        <f>'[4]4-PROJEÇÃO (GA e GF)'!B17</f>
        <v>1627.7629010412002</v>
      </c>
      <c r="C15" s="179">
        <f>'[4]4-PROJEÇÃO (GA e GF)'!C17</f>
        <v>6714973.4222284267</v>
      </c>
      <c r="D15" s="179">
        <f>'[4]4-PROJEÇÃO (GA e GF)'!D17</f>
        <v>7740532.9994414933</v>
      </c>
      <c r="E15" s="179">
        <f>'[4]4-PROJEÇÃO (GA e GF)'!E17</f>
        <v>19927520.946771082</v>
      </c>
      <c r="F15" s="179">
        <f>'[4]4-PROJEÇÃO (GA e GF)'!F17</f>
        <v>12310709.947502151</v>
      </c>
      <c r="G15" s="179">
        <f>'[4]4-PROJEÇÃO (GA e GF)'!G17</f>
        <v>0</v>
      </c>
      <c r="H15" s="180">
        <f>'[4]4-PROJEÇÃO (GA e GF)'!H17</f>
        <v>46693737.315943152</v>
      </c>
      <c r="I15" s="182">
        <f>'[4]4-PROJEÇÃO (GA e GF)'!I17+'[4]4-PROJEÇÃO (GA e GF)'!J17</f>
        <v>1024.3265372962985</v>
      </c>
      <c r="J15" s="179">
        <f>'[4]4-PROJEÇÃO (GA e GF)'!K17</f>
        <v>37744185.70392549</v>
      </c>
      <c r="K15" s="179">
        <f>'[4]4-PROJEÇÃO (GA e GF)'!L17</f>
        <v>590235.29013885325</v>
      </c>
      <c r="L15" s="179">
        <f>'[4]4-PROJEÇÃO (GA e GF)'!M17</f>
        <v>0</v>
      </c>
      <c r="M15" s="179">
        <f>'[4]4-PROJEÇÃO (GA e GF)'!N17</f>
        <v>1940854.9137119227</v>
      </c>
      <c r="N15" s="180">
        <f>'[4]4-PROJEÇÃO (GA e GF)'!O17</f>
        <v>40275275.907776266</v>
      </c>
      <c r="O15" s="15">
        <f>'[4]4-PROJEÇÃO (GA e GF)'!P17</f>
        <v>222033196.27632925</v>
      </c>
    </row>
    <row r="16" spans="1:15" x14ac:dyDescent="0.25">
      <c r="A16" s="199">
        <f t="shared" si="0"/>
        <v>2033</v>
      </c>
      <c r="B16" s="179">
        <f>'[4]4-PROJEÇÃO (GA e GF)'!B18</f>
        <v>1627.8235483897199</v>
      </c>
      <c r="C16" s="179">
        <f>'[4]4-PROJEÇÃO (GA e GF)'!C18</f>
        <v>6784826.2866844404</v>
      </c>
      <c r="D16" s="179">
        <f>'[4]4-PROJEÇÃO (GA e GF)'!D18</f>
        <v>7821054.301378062</v>
      </c>
      <c r="E16" s="179">
        <f>'[4]4-PROJEÇÃO (GA e GF)'!E18</f>
        <v>20244730.728459969</v>
      </c>
      <c r="F16" s="179">
        <f>'[4]4-PROJEÇÃO (GA e GF)'!F18</f>
        <v>12583604.202426068</v>
      </c>
      <c r="G16" s="179">
        <f>'[4]4-PROJEÇÃO (GA e GF)'!G18</f>
        <v>0</v>
      </c>
      <c r="H16" s="180">
        <f>'[4]4-PROJEÇÃO (GA e GF)'!H18</f>
        <v>47434215.51894854</v>
      </c>
      <c r="I16" s="182">
        <f>'[4]4-PROJEÇÃO (GA e GF)'!I18+'[4]4-PROJEÇÃO (GA e GF)'!J18</f>
        <v>1069.8176849737379</v>
      </c>
      <c r="J16" s="179">
        <f>'[4]4-PROJEÇÃO (GA e GF)'!K18</f>
        <v>39918563.18382521</v>
      </c>
      <c r="K16" s="179">
        <f>'[4]4-PROJEÇÃO (GA e GF)'!L18</f>
        <v>606200.24118746095</v>
      </c>
      <c r="L16" s="179">
        <f>'[4]4-PROJEÇÃO (GA e GF)'!M18</f>
        <v>0</v>
      </c>
      <c r="M16" s="179">
        <f>'[4]4-PROJEÇÃO (GA e GF)'!N18</f>
        <v>1987592.6784682737</v>
      </c>
      <c r="N16" s="180">
        <f>'[4]4-PROJEÇÃO (GA e GF)'!O18</f>
        <v>42512356.103480943</v>
      </c>
      <c r="O16" s="15">
        <f>'[4]4-PROJEÇÃO (GA e GF)'!P18</f>
        <v>226955055.69179684</v>
      </c>
    </row>
    <row r="17" spans="1:15" x14ac:dyDescent="0.25">
      <c r="A17" s="199">
        <f t="shared" si="0"/>
        <v>2034</v>
      </c>
      <c r="B17" s="179">
        <f>'[4]4-PROJEÇÃO (GA e GF)'!B19</f>
        <v>1627.8544182457699</v>
      </c>
      <c r="C17" s="179">
        <f>'[4]4-PROJEÇÃO (GA e GF)'!C19</f>
        <v>6854307.0929854093</v>
      </c>
      <c r="D17" s="179">
        <f>'[4]4-PROJEÇÃO (GA e GF)'!D19</f>
        <v>7901146.72173227</v>
      </c>
      <c r="E17" s="179">
        <f>'[4]4-PROJEÇÃO (GA e GF)'!E19</f>
        <v>20566989.911219258</v>
      </c>
      <c r="F17" s="179">
        <f>'[4]4-PROJEÇÃO (GA e GF)'!F19</f>
        <v>12727677.045524627</v>
      </c>
      <c r="G17" s="179">
        <f>'[4]4-PROJEÇÃO (GA e GF)'!G19</f>
        <v>0</v>
      </c>
      <c r="H17" s="180">
        <f>'[4]4-PROJEÇÃO (GA e GF)'!H19</f>
        <v>48050120.771461561</v>
      </c>
      <c r="I17" s="182">
        <f>'[4]4-PROJEÇÃO (GA e GF)'!I19+'[4]4-PROJEÇÃO (GA e GF)'!J19</f>
        <v>1126.0979200089259</v>
      </c>
      <c r="J17" s="179">
        <f>'[4]4-PROJEÇÃO (GA e GF)'!K19</f>
        <v>42815081.350063831</v>
      </c>
      <c r="K17" s="179">
        <f>'[4]4-PROJEÇÃO (GA e GF)'!L19</f>
        <v>592473.97335639992</v>
      </c>
      <c r="L17" s="179">
        <f>'[4]4-PROJEÇÃO (GA e GF)'!M19</f>
        <v>0</v>
      </c>
      <c r="M17" s="179">
        <f>'[4]4-PROJEÇÃO (GA e GF)'!N19</f>
        <v>2044100.0478974245</v>
      </c>
      <c r="N17" s="180">
        <f>'[4]4-PROJEÇÃO (GA e GF)'!O19</f>
        <v>45451655.371317655</v>
      </c>
      <c r="O17" s="15">
        <f>'[4]4-PROJEÇÃO (GA e GF)'!P19</f>
        <v>229553521.09194073</v>
      </c>
    </row>
    <row r="18" spans="1:15" x14ac:dyDescent="0.25">
      <c r="A18" s="199">
        <f t="shared" si="0"/>
        <v>2035</v>
      </c>
      <c r="B18" s="179">
        <f>'[4]4-PROJEÇÃO (GA e GF)'!B20</f>
        <v>1627.9049901562601</v>
      </c>
      <c r="C18" s="179">
        <f>'[4]4-PROJEÇÃO (GA e GF)'!C20</f>
        <v>6920373.2318640351</v>
      </c>
      <c r="D18" s="179">
        <f>'[4]4-PROJEÇÃO (GA e GF)'!D20</f>
        <v>7977302.9618214499</v>
      </c>
      <c r="E18" s="179">
        <f>'[4]4-PROJEÇÃO (GA e GF)'!E20</f>
        <v>20894378.872302871</v>
      </c>
      <c r="F18" s="179">
        <f>'[4]4-PROJEÇÃO (GA e GF)'!F20</f>
        <v>12748968.615114726</v>
      </c>
      <c r="G18" s="179">
        <f>'[4]4-PROJEÇÃO (GA e GF)'!G20</f>
        <v>0</v>
      </c>
      <c r="H18" s="180">
        <f>'[4]4-PROJEÇÃO (GA e GF)'!H20</f>
        <v>48541023.681103081</v>
      </c>
      <c r="I18" s="182">
        <f>'[4]4-PROJEÇÃO (GA e GF)'!I20+'[4]4-PROJEÇÃO (GA e GF)'!J20</f>
        <v>1184.9144431893137</v>
      </c>
      <c r="J18" s="179">
        <f>'[4]4-PROJEÇÃO (GA e GF)'!K20</f>
        <v>45430521.901923046</v>
      </c>
      <c r="K18" s="179">
        <f>'[4]4-PROJEÇÃO (GA e GF)'!L20</f>
        <v>612103.05819725245</v>
      </c>
      <c r="L18" s="179">
        <f>'[4]4-PROJEÇÃO (GA e GF)'!M20</f>
        <v>0</v>
      </c>
      <c r="M18" s="179">
        <f>'[4]4-PROJEÇÃO (GA e GF)'!N20</f>
        <v>2114388.7597384788</v>
      </c>
      <c r="N18" s="180">
        <f>'[4]4-PROJEÇÃO (GA e GF)'!O20</f>
        <v>48157013.719858781</v>
      </c>
      <c r="O18" s="15">
        <f>'[4]4-PROJEÇÃO (GA e GF)'!P20</f>
        <v>229937531.05318505</v>
      </c>
    </row>
    <row r="19" spans="1:15" x14ac:dyDescent="0.25">
      <c r="A19" s="199">
        <f t="shared" si="0"/>
        <v>2036</v>
      </c>
      <c r="B19" s="179">
        <f>'[4]4-PROJEÇÃO (GA e GF)'!B21</f>
        <v>1627.8980592308301</v>
      </c>
      <c r="C19" s="179">
        <f>'[4]4-PROJEÇÃO (GA e GF)'!C21</f>
        <v>6982605.0223099906</v>
      </c>
      <c r="D19" s="179">
        <f>'[4]4-PROJEÇÃO (GA e GF)'!D21</f>
        <v>8049039.2438991517</v>
      </c>
      <c r="E19" s="179">
        <f>'[4]4-PROJEÇÃO (GA e GF)'!E21</f>
        <v>21226979.268423993</v>
      </c>
      <c r="F19" s="179">
        <f>'[4]4-PROJEÇÃO (GA e GF)'!F21</f>
        <v>12610705.311971178</v>
      </c>
      <c r="G19" s="179">
        <f>'[4]4-PROJEÇÃO (GA e GF)'!G21</f>
        <v>0</v>
      </c>
      <c r="H19" s="180">
        <f>'[4]4-PROJEÇÃO (GA e GF)'!H21</f>
        <v>48869328.846604317</v>
      </c>
      <c r="I19" s="182">
        <f>'[4]4-PROJEÇÃO (GA e GF)'!I21+'[4]4-PROJEÇÃO (GA e GF)'!J21</f>
        <v>1242.0634761873018</v>
      </c>
      <c r="J19" s="179">
        <f>'[4]4-PROJEÇÃO (GA e GF)'!K21</f>
        <v>48563770.981798656</v>
      </c>
      <c r="K19" s="179">
        <f>'[4]4-PROJEÇÃO (GA e GF)'!L21</f>
        <v>620141.53100205015</v>
      </c>
      <c r="L19" s="179">
        <f>'[4]4-PROJEÇÃO (GA e GF)'!M21</f>
        <v>0</v>
      </c>
      <c r="M19" s="179">
        <f>'[4]4-PROJEÇÃO (GA e GF)'!N21</f>
        <v>2179102.1777231395</v>
      </c>
      <c r="N19" s="180">
        <f>'[4]4-PROJEÇÃO (GA e GF)'!O21</f>
        <v>51363014.690523848</v>
      </c>
      <c r="O19" s="15">
        <f>'[4]4-PROJEÇÃO (GA e GF)'!P21</f>
        <v>227443845.20926547</v>
      </c>
    </row>
    <row r="20" spans="1:15" x14ac:dyDescent="0.25">
      <c r="A20" s="199">
        <f t="shared" si="0"/>
        <v>2037</v>
      </c>
      <c r="B20" s="179">
        <f>'[4]4-PROJEÇÃO (GA e GF)'!B22</f>
        <v>1627.9768546406403</v>
      </c>
      <c r="C20" s="179">
        <f>'[4]4-PROJEÇÃO (GA e GF)'!C22</f>
        <v>7052159.0144744329</v>
      </c>
      <c r="D20" s="179">
        <f>'[4]4-PROJEÇÃO (GA e GF)'!D22</f>
        <v>8129216.0275941631</v>
      </c>
      <c r="E20" s="179">
        <f>'[4]4-PROJEÇÃO (GA e GF)'!E22</f>
        <v>21564874.056121722</v>
      </c>
      <c r="F20" s="179">
        <f>'[4]4-PROJEÇÃO (GA e GF)'!F22</f>
        <v>12287561.2822737</v>
      </c>
      <c r="G20" s="179">
        <f>'[4]4-PROJEÇÃO (GA e GF)'!G22</f>
        <v>0</v>
      </c>
      <c r="H20" s="180">
        <f>'[4]4-PROJEÇÃO (GA e GF)'!H22</f>
        <v>49033810.380464025</v>
      </c>
      <c r="I20" s="182">
        <f>'[4]4-PROJEÇÃO (GA e GF)'!I22+'[4]4-PROJEÇÃO (GA e GF)'!J22</f>
        <v>1299.9217616520612</v>
      </c>
      <c r="J20" s="179">
        <f>'[4]4-PROJEÇÃO (GA e GF)'!K22</f>
        <v>52008017.218114302</v>
      </c>
      <c r="K20" s="179">
        <f>'[4]4-PROJEÇÃO (GA e GF)'!L22</f>
        <v>600703.41608730517</v>
      </c>
      <c r="L20" s="179">
        <f>'[4]4-PROJEÇÃO (GA e GF)'!M22</f>
        <v>0</v>
      </c>
      <c r="M20" s="179">
        <f>'[4]4-PROJEÇÃO (GA e GF)'!N22</f>
        <v>2253242.7997669214</v>
      </c>
      <c r="N20" s="180">
        <f>'[4]4-PROJEÇÃO (GA e GF)'!O22</f>
        <v>54861963.433968529</v>
      </c>
      <c r="O20" s="15">
        <f>'[4]4-PROJEÇÃO (GA e GF)'!P22</f>
        <v>221615692.15576094</v>
      </c>
    </row>
    <row r="21" spans="1:15" x14ac:dyDescent="0.25">
      <c r="A21" s="200">
        <f t="shared" si="0"/>
        <v>2038</v>
      </c>
      <c r="B21" s="179">
        <f>'[4]4-PROJEÇÃO (GA e GF)'!B23</f>
        <v>1628.0019598147198</v>
      </c>
      <c r="C21" s="179">
        <f>'[4]4-PROJEÇÃO (GA e GF)'!C23</f>
        <v>7123190.441658875</v>
      </c>
      <c r="D21" s="179">
        <f>'[4]4-PROJEÇÃO (GA e GF)'!D23</f>
        <v>8211095.8909304114</v>
      </c>
      <c r="E21" s="179">
        <f>'[4]4-PROJEÇÃO (GA e GF)'!E23</f>
        <v>21908147.512451928</v>
      </c>
      <c r="F21" s="179">
        <f>'[4]4-PROJEÇÃO (GA e GF)'!F23</f>
        <v>11843415.982810654</v>
      </c>
      <c r="G21" s="179">
        <f>'[4]4-PROJEÇÃO (GA e GF)'!G23</f>
        <v>0</v>
      </c>
      <c r="H21" s="180">
        <f>'[4]4-PROJEÇÃO (GA e GF)'!H23</f>
        <v>49085849.827851869</v>
      </c>
      <c r="I21" s="185">
        <f>'[4]4-PROJEÇÃO (GA e GF)'!I23+'[4]4-PROJEÇÃO (GA e GF)'!J23</f>
        <v>1329.3434688721472</v>
      </c>
      <c r="J21" s="179">
        <f>'[4]4-PROJEÇÃO (GA e GF)'!K23</f>
        <v>54142425.379865617</v>
      </c>
      <c r="K21" s="179">
        <f>'[4]4-PROJEÇÃO (GA e GF)'!L23</f>
        <v>619544.05056862545</v>
      </c>
      <c r="L21" s="179">
        <f>'[4]4-PROJEÇÃO (GA e GF)'!M23</f>
        <v>0</v>
      </c>
      <c r="M21" s="179">
        <f>'[4]4-PROJEÇÃO (GA e GF)'!N23</f>
        <v>2334385.1425884743</v>
      </c>
      <c r="N21" s="180">
        <f>'[4]4-PROJEÇÃO (GA e GF)'!O23</f>
        <v>57096354.573022716</v>
      </c>
      <c r="O21" s="209">
        <f>'[4]4-PROJEÇÃO (GA e GF)'!P23</f>
        <v>213605187.41059011</v>
      </c>
    </row>
    <row r="22" spans="1:15" x14ac:dyDescent="0.25">
      <c r="A22" s="199">
        <f>A21+1</f>
        <v>2039</v>
      </c>
      <c r="B22" s="179">
        <f>'[4]4-PROJEÇÃO (GA e GF)'!B24</f>
        <v>1628.0580455596601</v>
      </c>
      <c r="C22" s="179">
        <f>'[4]4-PROJEÇÃO (GA e GF)'!C24</f>
        <v>7196324.3708613291</v>
      </c>
      <c r="D22" s="179">
        <f>'[4]4-PROJEÇÃO (GA e GF)'!D24</f>
        <v>8295399.3656837847</v>
      </c>
      <c r="E22" s="179">
        <f>'[4]4-PROJEÇÃO (GA e GF)'!E24</f>
        <v>22256885.256007474</v>
      </c>
      <c r="F22" s="179">
        <f>'[4]4-PROJEÇÃO (GA e GF)'!F24</f>
        <v>11237213.24468343</v>
      </c>
      <c r="G22" s="179">
        <f>'[4]4-PROJEÇÃO (GA e GF)'!G24</f>
        <v>0</v>
      </c>
      <c r="H22" s="180">
        <f>'[4]4-PROJEÇÃO (GA e GF)'!H24</f>
        <v>48985822.237236015</v>
      </c>
      <c r="I22" s="182">
        <f>'[4]4-PROJEÇÃO (GA e GF)'!I24+'[4]4-PROJEÇÃO (GA e GF)'!J24</f>
        <v>1378.0843645234618</v>
      </c>
      <c r="J22" s="179">
        <f>'[4]4-PROJEÇÃO (GA e GF)'!K24</f>
        <v>56901007.809163727</v>
      </c>
      <c r="K22" s="179">
        <f>'[4]4-PROJEÇÃO (GA e GF)'!L24</f>
        <v>627785.77131659049</v>
      </c>
      <c r="L22" s="179">
        <f>'[4]4-PROJEÇÃO (GA e GF)'!M24</f>
        <v>0</v>
      </c>
      <c r="M22" s="179">
        <f>'[4]4-PROJEÇÃO (GA e GF)'!N24</f>
        <v>2390364.9234557529</v>
      </c>
      <c r="N22" s="180">
        <f>'[4]4-PROJEÇÃO (GA e GF)'!O24</f>
        <v>59919158.503936067</v>
      </c>
      <c r="O22" s="208">
        <f>'[4]4-PROJEÇÃO (GA e GF)'!P24</f>
        <v>202671851.14389008</v>
      </c>
    </row>
    <row r="23" spans="1:15" x14ac:dyDescent="0.25">
      <c r="A23" s="199">
        <f t="shared" ref="A23:A40" si="1">A22+1</f>
        <v>2040</v>
      </c>
      <c r="B23" s="179">
        <f>'[4]4-PROJEÇÃO (GA e GF)'!B25</f>
        <v>1628.1148390104202</v>
      </c>
      <c r="C23" s="179">
        <f>'[4]4-PROJEÇÃO (GA e GF)'!C25</f>
        <v>7271375.0004563192</v>
      </c>
      <c r="D23" s="179">
        <f>'[4]4-PROJEÇÃO (GA e GF)'!D25</f>
        <v>8381912.2732532807</v>
      </c>
      <c r="E23" s="179">
        <f>'[4]4-PROJEÇÃO (GA e GF)'!E25</f>
        <v>22611174.268273026</v>
      </c>
      <c r="F23" s="179">
        <f>'[4]4-PROJEÇÃO (GA e GF)'!F25</f>
        <v>10474058.520538667</v>
      </c>
      <c r="G23" s="179">
        <f>'[4]4-PROJEÇÃO (GA e GF)'!G25</f>
        <v>0</v>
      </c>
      <c r="H23" s="180">
        <f>'[4]4-PROJEÇÃO (GA e GF)'!H25</f>
        <v>48738520.062521286</v>
      </c>
      <c r="I23" s="182">
        <f>'[4]4-PROJEÇÃO (GA e GF)'!I25+'[4]4-PROJEÇÃO (GA e GF)'!J25</f>
        <v>1422.5145192920654</v>
      </c>
      <c r="J23" s="179">
        <f>'[4]4-PROJEÇÃO (GA e GF)'!K25</f>
        <v>59392886.181736074</v>
      </c>
      <c r="K23" s="179">
        <f>'[4]4-PROJEÇÃO (GA e GF)'!L25</f>
        <v>650722.38866077154</v>
      </c>
      <c r="L23" s="179">
        <f>'[4]4-PROJEÇÃO (GA e GF)'!M25</f>
        <v>0</v>
      </c>
      <c r="M23" s="179">
        <f>'[4]4-PROJEÇÃO (GA e GF)'!N25</f>
        <v>2458998.4844934847</v>
      </c>
      <c r="N23" s="180">
        <f>'[4]4-PROJEÇÃO (GA e GF)'!O25</f>
        <v>62502607.054890335</v>
      </c>
      <c r="O23" s="15">
        <f>'[4]4-PROJEÇÃO (GA e GF)'!P25</f>
        <v>188907764.15152103</v>
      </c>
    </row>
    <row r="24" spans="1:15" x14ac:dyDescent="0.25">
      <c r="A24" s="199">
        <f t="shared" si="1"/>
        <v>2041</v>
      </c>
      <c r="B24" s="179">
        <f>'[4]4-PROJEÇÃO (GA e GF)'!B26</f>
        <v>1628.1665441765199</v>
      </c>
      <c r="C24" s="179">
        <f>'[4]4-PROJEÇÃO (GA e GF)'!C26</f>
        <v>7346560.8532594321</v>
      </c>
      <c r="D24" s="179">
        <f>'[4]4-PROJEÇÃO (GA e GF)'!D26</f>
        <v>8468581.056302689</v>
      </c>
      <c r="E24" s="179">
        <f>'[4]4-PROJEÇÃO (GA e GF)'!E26</f>
        <v>22971102.915319834</v>
      </c>
      <c r="F24" s="179">
        <f>'[4]4-PROJEÇÃO (GA e GF)'!F26</f>
        <v>9559674.1413979102</v>
      </c>
      <c r="G24" s="179">
        <f>'[4]4-PROJEÇÃO (GA e GF)'!G26</f>
        <v>0</v>
      </c>
      <c r="H24" s="180">
        <f>'[4]4-PROJEÇÃO (GA e GF)'!H26</f>
        <v>48345918.966279864</v>
      </c>
      <c r="I24" s="182">
        <f>'[4]4-PROJEÇÃO (GA e GF)'!I26+'[4]4-PROJEÇÃO (GA e GF)'!J26</f>
        <v>1459.453775275337</v>
      </c>
      <c r="J24" s="179">
        <f>'[4]4-PROJEÇÃO (GA e GF)'!K26</f>
        <v>61636914.280572481</v>
      </c>
      <c r="K24" s="179">
        <f>'[4]4-PROJEÇÃO (GA e GF)'!L26</f>
        <v>677695.37492500269</v>
      </c>
      <c r="L24" s="179">
        <f>'[4]4-PROJEÇÃO (GA e GF)'!M26</f>
        <v>0</v>
      </c>
      <c r="M24" s="179">
        <f>'[4]4-PROJEÇÃO (GA e GF)'!N26</f>
        <v>2522940.3533090856</v>
      </c>
      <c r="N24" s="180">
        <f>'[4]4-PROJEÇÃO (GA e GF)'!O26</f>
        <v>64837550.008806571</v>
      </c>
      <c r="O24" s="15">
        <f>'[4]4-PROJEÇÃO (GA e GF)'!P26</f>
        <v>172416133.10899431</v>
      </c>
    </row>
    <row r="25" spans="1:15" x14ac:dyDescent="0.25">
      <c r="A25" s="199">
        <f t="shared" si="1"/>
        <v>2042</v>
      </c>
      <c r="B25" s="179">
        <f>'[4]4-PROJEÇÃO (GA e GF)'!B27</f>
        <v>1628.3373125102601</v>
      </c>
      <c r="C25" s="179">
        <f>'[4]4-PROJEÇÃO (GA e GF)'!C27</f>
        <v>7430769.0554521261</v>
      </c>
      <c r="D25" s="179">
        <f>'[4]4-PROJEÇÃO (GA e GF)'!D27</f>
        <v>8565650.147557538</v>
      </c>
      <c r="E25" s="179">
        <f>'[4]4-PROJEÇÃO (GA e GF)'!E27</f>
        <v>23336760.969845787</v>
      </c>
      <c r="F25" s="179">
        <f>'[4]4-PROJEÇÃO (GA e GF)'!F27</f>
        <v>8494714.9644143488</v>
      </c>
      <c r="G25" s="179">
        <f>'[4]4-PROJEÇÃO (GA e GF)'!G27</f>
        <v>0</v>
      </c>
      <c r="H25" s="180">
        <f>'[4]4-PROJEÇÃO (GA e GF)'!H27</f>
        <v>47827895.137269802</v>
      </c>
      <c r="I25" s="182">
        <f>'[4]4-PROJEÇÃO (GA e GF)'!I27+'[4]4-PROJEÇÃO (GA e GF)'!J27</f>
        <v>1508.0827665591585</v>
      </c>
      <c r="J25" s="179">
        <f>'[4]4-PROJEÇÃO (GA e GF)'!K27</f>
        <v>63784126.673061714</v>
      </c>
      <c r="K25" s="179">
        <f>'[4]4-PROJEÇÃO (GA e GF)'!L27</f>
        <v>669102.17047057522</v>
      </c>
      <c r="L25" s="179">
        <f>'[4]4-PROJEÇÃO (GA e GF)'!M27</f>
        <v>0</v>
      </c>
      <c r="M25" s="179">
        <f>'[4]4-PROJEÇÃO (GA e GF)'!N27</f>
        <v>2582030.5300662103</v>
      </c>
      <c r="N25" s="180">
        <f>'[4]4-PROJEÇÃO (GA e GF)'!O27</f>
        <v>67035259.373598494</v>
      </c>
      <c r="O25" s="15">
        <f>'[4]4-PROJEÇÃO (GA e GF)'!P27</f>
        <v>153208768.87266561</v>
      </c>
    </row>
    <row r="26" spans="1:15" x14ac:dyDescent="0.25">
      <c r="A26" s="199">
        <f t="shared" si="1"/>
        <v>2043</v>
      </c>
      <c r="B26" s="179">
        <f>'[4]4-PROJEÇÃO (GA e GF)'!B28</f>
        <v>1628.4346726132903</v>
      </c>
      <c r="C26" s="179">
        <f>'[4]4-PROJEÇÃO (GA e GF)'!C28</f>
        <v>7513244.8132623248</v>
      </c>
      <c r="D26" s="179">
        <f>'[4]4-PROJEÇÃO (GA e GF)'!D28</f>
        <v>8660722.202924205</v>
      </c>
      <c r="E26" s="179">
        <f>'[4]4-PROJEÇÃO (GA e GF)'!E28</f>
        <v>23708239.633566372</v>
      </c>
      <c r="F26" s="179">
        <f>'[4]4-PROJEÇÃO (GA e GF)'!F28</f>
        <v>7302027.3431276623</v>
      </c>
      <c r="G26" s="179">
        <f>'[4]4-PROJEÇÃO (GA e GF)'!G28</f>
        <v>0</v>
      </c>
      <c r="H26" s="180">
        <f>'[4]4-PROJEÇÃO (GA e GF)'!H28</f>
        <v>47184233.99288056</v>
      </c>
      <c r="I26" s="182">
        <f>'[4]4-PROJEÇÃO (GA e GF)'!I28+'[4]4-PROJEÇÃO (GA e GF)'!J28</f>
        <v>1541.8853934563231</v>
      </c>
      <c r="J26" s="179">
        <f>'[4]4-PROJEÇÃO (GA e GF)'!K28</f>
        <v>65384795.589418776</v>
      </c>
      <c r="K26" s="179">
        <f>'[4]4-PROJEÇÃO (GA e GF)'!L28</f>
        <v>670370.64261759934</v>
      </c>
      <c r="L26" s="179">
        <f>'[4]4-PROJEÇÃO (GA e GF)'!M28</f>
        <v>0</v>
      </c>
      <c r="M26" s="179">
        <f>'[4]4-PROJEÇÃO (GA e GF)'!N28</f>
        <v>2640113.4960437599</v>
      </c>
      <c r="N26" s="180">
        <f>'[4]4-PROJEÇÃO (GA e GF)'!O28</f>
        <v>68695279.728080139</v>
      </c>
      <c r="O26" s="15">
        <f>'[4]4-PROJEÇÃO (GA e GF)'!P28</f>
        <v>131697723.13746603</v>
      </c>
    </row>
    <row r="27" spans="1:15" x14ac:dyDescent="0.25">
      <c r="A27" s="199">
        <f t="shared" si="1"/>
        <v>2044</v>
      </c>
      <c r="B27" s="179">
        <f>'[4]4-PROJEÇÃO (GA e GF)'!B29</f>
        <v>1628.4392805241298</v>
      </c>
      <c r="C27" s="179">
        <f>'[4]4-PROJEÇÃO (GA e GF)'!C29</f>
        <v>7591589.5284238718</v>
      </c>
      <c r="D27" s="179">
        <f>'[4]4-PROJEÇÃO (GA e GF)'!D29</f>
        <v>8751032.292764971</v>
      </c>
      <c r="E27" s="179">
        <f>'[4]4-PROJEÇÃO (GA e GF)'!E29</f>
        <v>24085631.559962012</v>
      </c>
      <c r="F27" s="179">
        <f>'[4]4-PROJEÇÃO (GA e GF)'!F29</f>
        <v>6062155.3555347687</v>
      </c>
      <c r="G27" s="179">
        <f>'[4]4-PROJEÇÃO (GA e GF)'!G29</f>
        <v>0</v>
      </c>
      <c r="H27" s="180">
        <f>'[4]4-PROJEÇÃO (GA e GF)'!H29</f>
        <v>46490408.736685626</v>
      </c>
      <c r="I27" s="182">
        <f>'[4]4-PROJEÇÃO (GA e GF)'!I29+'[4]4-PROJEÇÃO (GA e GF)'!J29</f>
        <v>1537.5037583260978</v>
      </c>
      <c r="J27" s="179">
        <f>'[4]4-PROJEÇÃO (GA e GF)'!K29</f>
        <v>65505881.94230888</v>
      </c>
      <c r="K27" s="179">
        <f>'[4]4-PROJEÇÃO (GA e GF)'!L29</f>
        <v>659431.31367831735</v>
      </c>
      <c r="L27" s="179">
        <f>'[4]4-PROJEÇÃO (GA e GF)'!M29</f>
        <v>0</v>
      </c>
      <c r="M27" s="179">
        <f>'[4]4-PROJEÇÃO (GA e GF)'!N29</f>
        <v>2687147.8361429684</v>
      </c>
      <c r="N27" s="180">
        <f>'[4]4-PROJEÇÃO (GA e GF)'!O29</f>
        <v>68852461.092130169</v>
      </c>
      <c r="O27" s="15">
        <f>'[4]4-PROJEÇÃO (GA e GF)'!P29</f>
        <v>109335670.78202148</v>
      </c>
    </row>
    <row r="28" spans="1:15" x14ac:dyDescent="0.25">
      <c r="A28" s="199">
        <f t="shared" si="1"/>
        <v>2045</v>
      </c>
      <c r="B28" s="179">
        <f>'[4]4-PROJEÇÃO (GA e GF)'!B30</f>
        <v>1628.3340020605899</v>
      </c>
      <c r="C28" s="179">
        <f>'[4]4-PROJEÇÃO (GA e GF)'!C30</f>
        <v>7671502.8662015768</v>
      </c>
      <c r="D28" s="179">
        <f>'[4]4-PROJEÇÃO (GA e GF)'!D30</f>
        <v>8843150.576675998</v>
      </c>
      <c r="E28" s="179">
        <f>'[4]4-PROJEÇÃO (GA e GF)'!E30</f>
        <v>24469030.87738752</v>
      </c>
      <c r="F28" s="179">
        <f>'[4]4-PROJEÇÃO (GA e GF)'!F30</f>
        <v>4730615.008883087</v>
      </c>
      <c r="G28" s="179">
        <f>'[4]4-PROJEÇÃO (GA e GF)'!G30</f>
        <v>0</v>
      </c>
      <c r="H28" s="180">
        <f>'[4]4-PROJEÇÃO (GA e GF)'!H30</f>
        <v>45714299.329148188</v>
      </c>
      <c r="I28" s="182">
        <f>'[4]4-PROJEÇÃO (GA e GF)'!I30+'[4]4-PROJEÇÃO (GA e GF)'!J30</f>
        <v>1546.9100512727084</v>
      </c>
      <c r="J28" s="179">
        <f>'[4]4-PROJEÇÃO (GA e GF)'!K30</f>
        <v>66332355.854707114</v>
      </c>
      <c r="K28" s="179">
        <f>'[4]4-PROJEÇÃO (GA e GF)'!L30</f>
        <v>693710.46991377044</v>
      </c>
      <c r="L28" s="179">
        <f>'[4]4-PROJEÇÃO (GA e GF)'!M30</f>
        <v>0</v>
      </c>
      <c r="M28" s="179">
        <f>'[4]4-PROJEÇÃO (GA e GF)'!N30</f>
        <v>2703595.2702877214</v>
      </c>
      <c r="N28" s="180">
        <f>'[4]4-PROJEÇÃO (GA e GF)'!O30</f>
        <v>69729661.59490861</v>
      </c>
      <c r="O28" s="15">
        <f>'[4]4-PROJEÇÃO (GA e GF)'!P30</f>
        <v>85320308.516261056</v>
      </c>
    </row>
    <row r="29" spans="1:15" x14ac:dyDescent="0.25">
      <c r="A29" s="199">
        <f t="shared" si="1"/>
        <v>2046</v>
      </c>
      <c r="B29" s="179">
        <f>'[4]4-PROJEÇÃO (GA e GF)'!B31</f>
        <v>1628.4018857471101</v>
      </c>
      <c r="C29" s="179">
        <f>'[4]4-PROJEÇÃO (GA e GF)'!C31</f>
        <v>7750419.9390911665</v>
      </c>
      <c r="D29" s="179">
        <f>'[4]4-PROJEÇÃO (GA e GF)'!D31</f>
        <v>8934120.4388796333</v>
      </c>
      <c r="E29" s="179">
        <f>'[4]4-PROJEÇÃO (GA e GF)'!E31</f>
        <v>24858533.2125494</v>
      </c>
      <c r="F29" s="179">
        <f>'[4]4-PROJEÇÃO (GA e GF)'!F31</f>
        <v>3350331.6451432589</v>
      </c>
      <c r="G29" s="179">
        <f>'[4]4-PROJEÇÃO (GA e GF)'!G31</f>
        <v>0</v>
      </c>
      <c r="H29" s="180">
        <f>'[4]4-PROJEÇÃO (GA e GF)'!H31</f>
        <v>44893405.235663459</v>
      </c>
      <c r="I29" s="182">
        <f>'[4]4-PROJEÇÃO (GA e GF)'!I31+'[4]4-PROJEÇÃO (GA e GF)'!J31</f>
        <v>1537.711028752218</v>
      </c>
      <c r="J29" s="179">
        <f>'[4]4-PROJEÇÃO (GA e GF)'!K31</f>
        <v>66334976.961994298</v>
      </c>
      <c r="K29" s="179">
        <f>'[4]4-PROJEÇÃO (GA e GF)'!L31</f>
        <v>717568.60524217575</v>
      </c>
      <c r="L29" s="179">
        <f>'[4]4-PROJEÇÃO (GA e GF)'!M31</f>
        <v>0</v>
      </c>
      <c r="M29" s="179">
        <f>'[4]4-PROJEÇÃO (GA e GF)'!N31</f>
        <v>2735340.0294381594</v>
      </c>
      <c r="N29" s="180">
        <f>'[4]4-PROJEÇÃO (GA e GF)'!O31</f>
        <v>69787885.596674636</v>
      </c>
      <c r="O29" s="15">
        <f>'[4]4-PROJEÇÃO (GA e GF)'!P31</f>
        <v>60425828.155249879</v>
      </c>
    </row>
    <row r="30" spans="1:15" x14ac:dyDescent="0.25">
      <c r="A30" s="199">
        <f t="shared" si="1"/>
        <v>2047</v>
      </c>
      <c r="B30" s="179">
        <f>'[4]4-PROJEÇÃO (GA e GF)'!B32</f>
        <v>1628.3698363639103</v>
      </c>
      <c r="C30" s="179">
        <f>'[4]4-PROJEÇÃO (GA e GF)'!C32</f>
        <v>7817014.9809897915</v>
      </c>
      <c r="D30" s="179">
        <f>'[4]4-PROJEÇÃO (GA e GF)'!D32</f>
        <v>9010886.3599045929</v>
      </c>
      <c r="E30" s="179">
        <f>'[4]4-PROJEÇÃO (GA e GF)'!E32</f>
        <v>25254235.714356903</v>
      </c>
      <c r="F30" s="179">
        <f>'[4]4-PROJEÇÃO (GA e GF)'!F32</f>
        <v>1871761.9352136371</v>
      </c>
      <c r="G30" s="179">
        <f>'[4]4-PROJEÇÃO (GA e GF)'!G32</f>
        <v>0</v>
      </c>
      <c r="H30" s="180">
        <f>'[4]4-PROJEÇÃO (GA e GF)'!H32</f>
        <v>43953898.990464926</v>
      </c>
      <c r="I30" s="182">
        <f>'[4]4-PROJEÇÃO (GA e GF)'!I32+'[4]4-PROJEÇÃO (GA e GF)'!J32</f>
        <v>1536.8256172984386</v>
      </c>
      <c r="J30" s="179">
        <f>'[4]4-PROJEÇÃO (GA e GF)'!K32</f>
        <v>67157955.07865642</v>
      </c>
      <c r="K30" s="179">
        <f>'[4]4-PROJEÇÃO (GA e GF)'!L32</f>
        <v>712876.53783111856</v>
      </c>
      <c r="L30" s="179">
        <f>'[4]4-PROJEÇÃO (GA e GF)'!M32</f>
        <v>0</v>
      </c>
      <c r="M30" s="179">
        <f>'[4]4-PROJEÇÃO (GA e GF)'!N32</f>
        <v>2750218.1729976684</v>
      </c>
      <c r="N30" s="180">
        <f>'[4]4-PROJEÇÃO (GA e GF)'!O32</f>
        <v>70621049.789485201</v>
      </c>
      <c r="O30" s="15">
        <f>'[4]4-PROJEÇÃO (GA e GF)'!P32</f>
        <v>33758677.356229603</v>
      </c>
    </row>
    <row r="31" spans="1:15" x14ac:dyDescent="0.25">
      <c r="A31" s="199">
        <f t="shared" si="1"/>
        <v>2048</v>
      </c>
      <c r="B31" s="179">
        <f>'[4]4-PROJEÇÃO (GA e GF)'!B33</f>
        <v>1628.3690737991503</v>
      </c>
      <c r="C31" s="179">
        <f>'[4]4-PROJEÇÃO (GA e GF)'!C33</f>
        <v>7897764.6197115891</v>
      </c>
      <c r="D31" s="179">
        <f>'[4]4-PROJEÇÃO (GA e GF)'!D33</f>
        <v>9103968.6707220823</v>
      </c>
      <c r="E31" s="179">
        <f>'[4]4-PROJEÇÃO (GA e GF)'!E33</f>
        <v>25656237.078152671</v>
      </c>
      <c r="F31" s="179">
        <f>'[4]4-PROJEÇÃO (GA e GF)'!F33</f>
        <v>386654.556161827</v>
      </c>
      <c r="G31" s="179">
        <f>'[4]4-PROJEÇÃO (GA e GF)'!G33</f>
        <v>0</v>
      </c>
      <c r="H31" s="180">
        <f>'[4]4-PROJEÇÃO (GA e GF)'!H33</f>
        <v>43044624.924748175</v>
      </c>
      <c r="I31" s="182">
        <f>'[4]4-PROJEÇÃO (GA e GF)'!I33+'[4]4-PROJEÇÃO (GA e GF)'!J33</f>
        <v>1499.4853831371518</v>
      </c>
      <c r="J31" s="179">
        <f>'[4]4-PROJEÇÃO (GA e GF)'!K33</f>
        <v>66354451.171519853</v>
      </c>
      <c r="K31" s="179">
        <f>'[4]4-PROJEÇÃO (GA e GF)'!L33</f>
        <v>696544.39897734241</v>
      </c>
      <c r="L31" s="179">
        <f>'[4]4-PROJEÇÃO (GA e GF)'!M33</f>
        <v>0</v>
      </c>
      <c r="M31" s="179">
        <f>'[4]4-PROJEÇÃO (GA e GF)'!N33</f>
        <v>2778692.0834188047</v>
      </c>
      <c r="N31" s="180">
        <f>'[4]4-PROJEÇÃO (GA e GF)'!O33</f>
        <v>69829687.653916001</v>
      </c>
      <c r="O31" s="15">
        <f>'[4]4-PROJEÇÃO (GA e GF)'!P33</f>
        <v>6973614.6270617843</v>
      </c>
    </row>
    <row r="32" spans="1:15" x14ac:dyDescent="0.25">
      <c r="A32" s="199">
        <f t="shared" si="1"/>
        <v>2049</v>
      </c>
      <c r="B32" s="179">
        <f>'[4]4-PROJEÇÃO (GA e GF)'!B34</f>
        <v>1628.3885794780499</v>
      </c>
      <c r="C32" s="179">
        <f>'[4]4-PROJEÇÃO (GA e GF)'!C34</f>
        <v>7964355.8424560996</v>
      </c>
      <c r="D32" s="179">
        <f>'[4]4-PROJEÇÃO (GA e GF)'!D34</f>
        <v>9180730.1893039402</v>
      </c>
      <c r="E32" s="179">
        <f>'[4]4-PROJEÇÃO (GA e GF)'!E34</f>
        <v>26064637.570329186</v>
      </c>
      <c r="F32" s="179">
        <f>'[4]4-PROJEÇÃO (GA e GF)'!F34</f>
        <v>0</v>
      </c>
      <c r="G32" s="179">
        <f>'[4]4-PROJEÇÃO (GA e GF)'!G34</f>
        <v>0</v>
      </c>
      <c r="H32" s="180">
        <f>'[4]4-PROJEÇÃO (GA e GF)'!H34</f>
        <v>43209723.602089226</v>
      </c>
      <c r="I32" s="182">
        <f>'[4]4-PROJEÇÃO (GA e GF)'!I34+'[4]4-PROJEÇÃO (GA e GF)'!J34</f>
        <v>1509.4344287070537</v>
      </c>
      <c r="J32" s="179">
        <f>'[4]4-PROJEÇÃO (GA e GF)'!K34</f>
        <v>66864142.802074023</v>
      </c>
      <c r="K32" s="179">
        <f>'[4]4-PROJEÇÃO (GA e GF)'!L34</f>
        <v>729004.64170318411</v>
      </c>
      <c r="L32" s="179">
        <f>'[4]4-PROJEÇÃO (GA e GF)'!M34</f>
        <v>0</v>
      </c>
      <c r="M32" s="179">
        <f>'[4]4-PROJEÇÃO (GA e GF)'!N34</f>
        <v>2776977.1149938693</v>
      </c>
      <c r="N32" s="180">
        <f>'[4]4-PROJEÇÃO (GA e GF)'!O34</f>
        <v>70370124.558771074</v>
      </c>
      <c r="O32" s="15">
        <f>'[4]4-PROJEÇÃO (GA e GF)'!P34</f>
        <v>-20186786.329620063</v>
      </c>
    </row>
    <row r="33" spans="1:15" x14ac:dyDescent="0.25">
      <c r="A33" s="199">
        <f t="shared" si="1"/>
        <v>2050</v>
      </c>
      <c r="B33" s="179">
        <f>'[4]4-PROJEÇÃO (GA e GF)'!B35</f>
        <v>1628.40834381888</v>
      </c>
      <c r="C33" s="179">
        <f>'[4]4-PROJEÇÃO (GA e GF)'!C35</f>
        <v>8048016.0806263853</v>
      </c>
      <c r="D33" s="179">
        <f>'[4]4-PROJEÇÃO (GA e GF)'!D35</f>
        <v>9277167.6274856851</v>
      </c>
      <c r="E33" s="179">
        <f>'[4]4-PROJEÇÃO (GA e GF)'!E35</f>
        <v>26479539.053336971</v>
      </c>
      <c r="F33" s="179">
        <f>'[4]4-PROJEÇÃO (GA e GF)'!F35</f>
        <v>0</v>
      </c>
      <c r="G33" s="179">
        <f>'[4]4-PROJEÇÃO (GA e GF)'!G35</f>
        <v>0</v>
      </c>
      <c r="H33" s="180">
        <f>'[4]4-PROJEÇÃO (GA e GF)'!H35</f>
        <v>43804722.761449039</v>
      </c>
      <c r="I33" s="182">
        <f>'[4]4-PROJEÇÃO (GA e GF)'!I35+'[4]4-PROJEÇÃO (GA e GF)'!J35</f>
        <v>1465.4732096499024</v>
      </c>
      <c r="J33" s="179">
        <f>'[4]4-PROJEÇÃO (GA e GF)'!K35</f>
        <v>64803851.307979435</v>
      </c>
      <c r="K33" s="179">
        <f>'[4]4-PROJEÇÃO (GA e GF)'!L35</f>
        <v>742804.45999539923</v>
      </c>
      <c r="L33" s="179">
        <f>'[4]4-PROJEÇÃO (GA e GF)'!M35</f>
        <v>0</v>
      </c>
      <c r="M33" s="179">
        <f>'[4]4-PROJEÇÃO (GA e GF)'!N35</f>
        <v>2799927.6475039264</v>
      </c>
      <c r="N33" s="180">
        <f>'[4]4-PROJEÇÃO (GA e GF)'!O35</f>
        <v>68346583.415478751</v>
      </c>
      <c r="O33" s="15">
        <f>'[4]4-PROJEÇÃO (GA e GF)'!P35</f>
        <v>-44728646.983649775</v>
      </c>
    </row>
    <row r="34" spans="1:15" x14ac:dyDescent="0.25">
      <c r="A34" s="199">
        <f t="shared" si="1"/>
        <v>2051</v>
      </c>
      <c r="B34" s="179">
        <f>'[4]4-PROJEÇÃO (GA e GF)'!B36</f>
        <v>1628.4048638331201</v>
      </c>
      <c r="C34" s="179">
        <f>'[4]4-PROJEÇÃO (GA e GF)'!C36</f>
        <v>8130578.4252287271</v>
      </c>
      <c r="D34" s="179">
        <f>'[4]4-PROJEÇÃO (GA e GF)'!D36</f>
        <v>9372339.4938091114</v>
      </c>
      <c r="E34" s="179">
        <f>'[4]4-PROJEÇÃO (GA e GF)'!E36</f>
        <v>26901045.011090953</v>
      </c>
      <c r="F34" s="179">
        <f>'[4]4-PROJEÇÃO (GA e GF)'!F36</f>
        <v>0</v>
      </c>
      <c r="G34" s="179">
        <f>'[4]4-PROJEÇÃO (GA e GF)'!G36</f>
        <v>0</v>
      </c>
      <c r="H34" s="180">
        <f>'[4]4-PROJEÇÃO (GA e GF)'!H36</f>
        <v>44403962.93012879</v>
      </c>
      <c r="I34" s="182">
        <f>'[4]4-PROJEÇÃO (GA e GF)'!I36+'[4]4-PROJEÇÃO (GA e GF)'!J36</f>
        <v>1522.7240342607495</v>
      </c>
      <c r="J34" s="179">
        <f>'[4]4-PROJEÇÃO (GA e GF)'!K36</f>
        <v>67769071.579878062</v>
      </c>
      <c r="K34" s="179">
        <f>'[4]4-PROJEÇÃO (GA e GF)'!L36</f>
        <v>790106.84741096792</v>
      </c>
      <c r="L34" s="179">
        <f>'[4]4-PROJEÇÃO (GA e GF)'!M36</f>
        <v>0</v>
      </c>
      <c r="M34" s="179">
        <f>'[4]4-PROJEÇÃO (GA e GF)'!N36</f>
        <v>2774208.7663824763</v>
      </c>
      <c r="N34" s="180">
        <f>'[4]4-PROJEÇÃO (GA e GF)'!O36</f>
        <v>71333387.193671495</v>
      </c>
      <c r="O34" s="15">
        <f>'[4]4-PROJEÇÃO (GA e GF)'!P36</f>
        <v>-71658071.247192472</v>
      </c>
    </row>
    <row r="35" spans="1:15" x14ac:dyDescent="0.25">
      <c r="A35" s="199">
        <f t="shared" si="1"/>
        <v>2052</v>
      </c>
      <c r="B35" s="179">
        <f>'[4]4-PROJEÇÃO (GA e GF)'!B37</f>
        <v>1628.3642686532799</v>
      </c>
      <c r="C35" s="179">
        <f>'[4]4-PROJEÇÃO (GA e GF)'!C37</f>
        <v>8221749.5700598732</v>
      </c>
      <c r="D35" s="179">
        <f>'[4]4-PROJEÇÃO (GA e GF)'!D37</f>
        <v>9477434.9589417428</v>
      </c>
      <c r="E35" s="179">
        <f>'[4]4-PROJEÇÃO (GA e GF)'!E37</f>
        <v>27329260.574781213</v>
      </c>
      <c r="F35" s="179">
        <f>'[4]4-PROJEÇÃO (GA e GF)'!F37</f>
        <v>0</v>
      </c>
      <c r="G35" s="179">
        <f>'[4]4-PROJEÇÃO (GA e GF)'!G37</f>
        <v>0</v>
      </c>
      <c r="H35" s="180">
        <f>'[4]4-PROJEÇÃO (GA e GF)'!H37</f>
        <v>45028445.103782833</v>
      </c>
      <c r="I35" s="182">
        <f>'[4]4-PROJEÇÃO (GA e GF)'!I37+'[4]4-PROJEÇÃO (GA e GF)'!J37</f>
        <v>1509.7584136998003</v>
      </c>
      <c r="J35" s="179">
        <f>'[4]4-PROJEÇÃO (GA e GF)'!K37</f>
        <v>67647702.870975479</v>
      </c>
      <c r="K35" s="179">
        <f>'[4]4-PROJEÇÃO (GA e GF)'!L37</f>
        <v>817829.97855161037</v>
      </c>
      <c r="L35" s="179">
        <f>'[4]4-PROJEÇÃO (GA e GF)'!M37</f>
        <v>0</v>
      </c>
      <c r="M35" s="179">
        <f>'[4]4-PROJEÇÃO (GA e GF)'!N37</f>
        <v>2849470.5549510038</v>
      </c>
      <c r="N35" s="180">
        <f>'[4]4-PROJEÇÃO (GA e GF)'!O37</f>
        <v>71315003.404478088</v>
      </c>
      <c r="O35" s="15">
        <f>'[4]4-PROJEÇÃO (GA e GF)'!P37</f>
        <v>-97944629.547887728</v>
      </c>
    </row>
    <row r="36" spans="1:15" x14ac:dyDescent="0.25">
      <c r="A36" s="199">
        <f t="shared" si="1"/>
        <v>2053</v>
      </c>
      <c r="B36" s="179">
        <f>'[4]4-PROJEÇÃO (GA e GF)'!B38</f>
        <v>1628.3631400285201</v>
      </c>
      <c r="C36" s="179">
        <f>'[4]4-PROJEÇÃO (GA e GF)'!C38</f>
        <v>8306123.7938525155</v>
      </c>
      <c r="D36" s="179">
        <f>'[4]4-PROJEÇÃO (GA e GF)'!D38</f>
        <v>9574695.4278227165</v>
      </c>
      <c r="E36" s="179">
        <f>'[4]4-PROJEÇÃO (GA e GF)'!E38</f>
        <v>27764292.549094588</v>
      </c>
      <c r="F36" s="179">
        <f>'[4]4-PROJEÇÃO (GA e GF)'!F38</f>
        <v>0</v>
      </c>
      <c r="G36" s="179">
        <f>'[4]4-PROJEÇÃO (GA e GF)'!G38</f>
        <v>0</v>
      </c>
      <c r="H36" s="180">
        <f>'[4]4-PROJEÇÃO (GA e GF)'!H38</f>
        <v>45645111.77076982</v>
      </c>
      <c r="I36" s="182">
        <f>'[4]4-PROJEÇÃO (GA e GF)'!I38+'[4]4-PROJEÇÃO (GA e GF)'!J38</f>
        <v>1493.4580767930929</v>
      </c>
      <c r="J36" s="179">
        <f>'[4]4-PROJEÇÃO (GA e GF)'!K38</f>
        <v>67167925.49911347</v>
      </c>
      <c r="K36" s="179">
        <f>'[4]4-PROJEÇÃO (GA e GF)'!L38</f>
        <v>807507.63184879406</v>
      </c>
      <c r="L36" s="179">
        <f>'[4]4-PROJEÇÃO (GA e GF)'!M38</f>
        <v>0</v>
      </c>
      <c r="M36" s="179">
        <f>'[4]4-PROJEÇÃO (GA e GF)'!N38</f>
        <v>2864174.2151832455</v>
      </c>
      <c r="N36" s="180">
        <f>'[4]4-PROJEÇÃO (GA e GF)'!O38</f>
        <v>70839607.346145511</v>
      </c>
      <c r="O36" s="15">
        <f>'[4]4-PROJEÇÃO (GA e GF)'!P38</f>
        <v>-123139125.12326342</v>
      </c>
    </row>
    <row r="37" spans="1:15" x14ac:dyDescent="0.25">
      <c r="A37" s="199">
        <f t="shared" si="1"/>
        <v>2054</v>
      </c>
      <c r="B37" s="179">
        <f>'[4]4-PROJEÇÃO (GA e GF)'!B39</f>
        <v>1628.3993641524301</v>
      </c>
      <c r="C37" s="179">
        <f>'[4]4-PROJEÇÃO (GA e GF)'!C39</f>
        <v>8393997.5061123557</v>
      </c>
      <c r="D37" s="179">
        <f>'[4]4-PROJEÇÃO (GA e GF)'!D39</f>
        <v>9675989.8525004219</v>
      </c>
      <c r="E37" s="179">
        <f>'[4]4-PROJEÇÃO (GA e GF)'!E39</f>
        <v>28206249.438853703</v>
      </c>
      <c r="F37" s="179">
        <f>'[4]4-PROJEÇÃO (GA e GF)'!F39</f>
        <v>0</v>
      </c>
      <c r="G37" s="179">
        <f>'[4]4-PROJEÇÃO (GA e GF)'!G39</f>
        <v>0</v>
      </c>
      <c r="H37" s="180">
        <f>'[4]4-PROJEÇÃO (GA e GF)'!H39</f>
        <v>46276236.797466479</v>
      </c>
      <c r="I37" s="182">
        <f>'[4]4-PROJEÇÃO (GA e GF)'!I39+'[4]4-PROJEÇÃO (GA e GF)'!J39</f>
        <v>1499.3654167812388</v>
      </c>
      <c r="J37" s="179">
        <f>'[4]4-PROJEÇÃO (GA e GF)'!K39</f>
        <v>67608057.503004715</v>
      </c>
      <c r="K37" s="179">
        <f>'[4]4-PROJEÇÃO (GA e GF)'!L39</f>
        <v>811692.29464104131</v>
      </c>
      <c r="L37" s="179">
        <f>'[4]4-PROJEÇÃO (GA e GF)'!M39</f>
        <v>0</v>
      </c>
      <c r="M37" s="179">
        <f>'[4]4-PROJEÇÃO (GA e GF)'!N39</f>
        <v>2869712.9887742479</v>
      </c>
      <c r="N37" s="180">
        <f>'[4]4-PROJEÇÃO (GA e GF)'!O39</f>
        <v>71289462.786420017</v>
      </c>
      <c r="O37" s="15">
        <f>'[4]4-PROJEÇÃO (GA e GF)'!P39</f>
        <v>-148152351.11221695</v>
      </c>
    </row>
    <row r="38" spans="1:15" x14ac:dyDescent="0.25">
      <c r="A38" s="199">
        <f t="shared" si="1"/>
        <v>2055</v>
      </c>
      <c r="B38" s="179">
        <f>'[4]4-PROJEÇÃO (GA e GF)'!B40</f>
        <v>1628.4271145611101</v>
      </c>
      <c r="C38" s="179">
        <f>'[4]4-PROJEÇÃO (GA e GF)'!C40</f>
        <v>8491020.4312851448</v>
      </c>
      <c r="D38" s="179">
        <f>'[4]4-PROJEÇÃO (GA e GF)'!D40</f>
        <v>9787830.8244268745</v>
      </c>
      <c r="E38" s="179">
        <f>'[4]4-PROJEÇÃO (GA e GF)'!E40</f>
        <v>0</v>
      </c>
      <c r="F38" s="179">
        <f>'[4]4-PROJEÇÃO (GA e GF)'!F40</f>
        <v>0</v>
      </c>
      <c r="G38" s="179">
        <f>'[4]4-PROJEÇÃO (GA e GF)'!G40</f>
        <v>0</v>
      </c>
      <c r="H38" s="180">
        <f>'[4]4-PROJEÇÃO (GA e GF)'!H40</f>
        <v>18278851.255712017</v>
      </c>
      <c r="I38" s="182">
        <f>'[4]4-PROJEÇÃO (GA e GF)'!I40+'[4]4-PROJEÇÃO (GA e GF)'!J40</f>
        <v>1490.1066736057498</v>
      </c>
      <c r="J38" s="179">
        <f>'[4]4-PROJEÇÃO (GA e GF)'!K40</f>
        <v>67582477.447195709</v>
      </c>
      <c r="K38" s="179">
        <f>'[4]4-PROJEÇÃO (GA e GF)'!L40</f>
        <v>808678.04163470992</v>
      </c>
      <c r="L38" s="179">
        <f>'[4]4-PROJEÇÃO (GA e GF)'!M40</f>
        <v>0</v>
      </c>
      <c r="M38" s="179">
        <f>'[4]4-PROJEÇÃO (GA e GF)'!N40</f>
        <v>2894576.3607006161</v>
      </c>
      <c r="N38" s="180">
        <f>'[4]4-PROJEÇÃO (GA e GF)'!O40</f>
        <v>71285731.84953104</v>
      </c>
      <c r="O38" s="15">
        <f>'[4]4-PROJEÇÃO (GA e GF)'!P40</f>
        <v>-201159231.70603597</v>
      </c>
    </row>
    <row r="39" spans="1:15" x14ac:dyDescent="0.25">
      <c r="A39" s="199">
        <f t="shared" si="1"/>
        <v>2056</v>
      </c>
      <c r="B39" s="179">
        <f>'[4]4-PROJEÇÃO (GA e GF)'!B41</f>
        <v>1628.48589866717</v>
      </c>
      <c r="C39" s="179">
        <f>'[4]4-PROJEÇÃO (GA e GF)'!C41</f>
        <v>8538093.8365362417</v>
      </c>
      <c r="D39" s="179">
        <f>'[4]4-PROJEÇÃO (GA e GF)'!D41</f>
        <v>9842093.6224799547</v>
      </c>
      <c r="E39" s="179">
        <f>'[4]4-PROJEÇÃO (GA e GF)'!E41</f>
        <v>0</v>
      </c>
      <c r="F39" s="179">
        <f>'[4]4-PROJEÇÃO (GA e GF)'!F41</f>
        <v>0</v>
      </c>
      <c r="G39" s="179">
        <f>'[4]4-PROJEÇÃO (GA e GF)'!G41</f>
        <v>0</v>
      </c>
      <c r="H39" s="180">
        <f>'[4]4-PROJEÇÃO (GA e GF)'!H41</f>
        <v>18380187.459016196</v>
      </c>
      <c r="I39" s="182">
        <f>'[4]4-PROJEÇÃO (GA e GF)'!I41+'[4]4-PROJEÇÃO (GA e GF)'!J41</f>
        <v>1468.9529500313229</v>
      </c>
      <c r="J39" s="179">
        <f>'[4]4-PROJEÇÃO (GA e GF)'!K41</f>
        <v>67004013.379829414</v>
      </c>
      <c r="K39" s="179">
        <f>'[4]4-PROJEÇÃO (GA e GF)'!L41</f>
        <v>810263.13381098164</v>
      </c>
      <c r="L39" s="179">
        <f>'[4]4-PROJEÇÃO (GA e GF)'!M41</f>
        <v>0</v>
      </c>
      <c r="M39" s="179">
        <f>'[4]4-PROJEÇÃO (GA e GF)'!N41</f>
        <v>2911645.0063739074</v>
      </c>
      <c r="N39" s="180">
        <f>'[4]4-PROJEÇÃO (GA e GF)'!O41</f>
        <v>70725921.520014301</v>
      </c>
      <c r="O39" s="15">
        <f>'[4]4-PROJEÇÃO (GA e GF)'!P41</f>
        <v>-253504965.76703405</v>
      </c>
    </row>
    <row r="40" spans="1:15" x14ac:dyDescent="0.25">
      <c r="A40" s="199">
        <f t="shared" si="1"/>
        <v>2057</v>
      </c>
      <c r="B40" s="179">
        <f>'[4]4-PROJEÇÃO (GA e GF)'!B42</f>
        <v>1628.44201785263</v>
      </c>
      <c r="C40" s="179">
        <f>'[4]4-PROJEÇÃO (GA e GF)'!C42</f>
        <v>8636615.338364603</v>
      </c>
      <c r="D40" s="179">
        <f>'[4]4-PROJEÇÃO (GA e GF)'!D42</f>
        <v>9955662.0445875581</v>
      </c>
      <c r="E40" s="179">
        <f>'[4]4-PROJEÇÃO (GA e GF)'!E42</f>
        <v>0</v>
      </c>
      <c r="F40" s="179">
        <f>'[4]4-PROJEÇÃO (GA e GF)'!F42</f>
        <v>0</v>
      </c>
      <c r="G40" s="179">
        <f>'[4]4-PROJEÇÃO (GA e GF)'!G42</f>
        <v>0</v>
      </c>
      <c r="H40" s="180">
        <f>'[4]4-PROJEÇÃO (GA e GF)'!H42</f>
        <v>18592277.382952161</v>
      </c>
      <c r="I40" s="185">
        <f>'[4]4-PROJEÇÃO (GA e GF)'!I42+'[4]4-PROJEÇÃO (GA e GF)'!J42</f>
        <v>1419.000451065072</v>
      </c>
      <c r="J40" s="179">
        <f>'[4]4-PROJEÇÃO (GA e GF)'!K42</f>
        <v>64940601.492114991</v>
      </c>
      <c r="K40" s="179">
        <f>'[4]4-PROJEÇÃO (GA e GF)'!L42</f>
        <v>769340.4085857647</v>
      </c>
      <c r="L40" s="179">
        <f>'[4]4-PROJEÇÃO (GA e GF)'!M42</f>
        <v>0</v>
      </c>
      <c r="M40" s="179">
        <f>'[4]4-PROJEÇÃO (GA e GF)'!N42</f>
        <v>2908666.2278248514</v>
      </c>
      <c r="N40" s="180">
        <f>'[4]4-PROJEÇÃO (GA e GF)'!O42</f>
        <v>68618608.1285256</v>
      </c>
      <c r="O40" s="209">
        <f>'[4]4-PROJEÇÃO (GA e GF)'!P42</f>
        <v>-303531296.51260751</v>
      </c>
    </row>
    <row r="41" spans="1:15" x14ac:dyDescent="0.25">
      <c r="A41" s="199">
        <f>A40+1</f>
        <v>2058</v>
      </c>
      <c r="B41" s="179">
        <f>'[4]4-PROJEÇÃO (GA e GF)'!B43</f>
        <v>1628.4137555972504</v>
      </c>
      <c r="C41" s="179">
        <f>'[4]4-PROJEÇÃO (GA e GF)'!C43</f>
        <v>8694333.452750992</v>
      </c>
      <c r="D41" s="179">
        <f>'[4]4-PROJEÇÃO (GA e GF)'!D43</f>
        <v>10022195.289171141</v>
      </c>
      <c r="E41" s="179">
        <f>'[4]4-PROJEÇÃO (GA e GF)'!E43</f>
        <v>0</v>
      </c>
      <c r="F41" s="179">
        <f>'[4]4-PROJEÇÃO (GA e GF)'!F43</f>
        <v>0</v>
      </c>
      <c r="G41" s="179">
        <f>'[4]4-PROJEÇÃO (GA e GF)'!G43</f>
        <v>0</v>
      </c>
      <c r="H41" s="180">
        <f>'[4]4-PROJEÇÃO (GA e GF)'!H43</f>
        <v>18716528.741922133</v>
      </c>
      <c r="I41" s="182">
        <f>'[4]4-PROJEÇÃO (GA e GF)'!I43+'[4]4-PROJEÇÃO (GA e GF)'!J43</f>
        <v>1383.9813672732184</v>
      </c>
      <c r="J41" s="179">
        <f>'[4]4-PROJEÇÃO (GA e GF)'!K43</f>
        <v>63565453.430364482</v>
      </c>
      <c r="K41" s="179">
        <f>'[4]4-PROJEÇÃO (GA e GF)'!L43</f>
        <v>778818.16464094445</v>
      </c>
      <c r="L41" s="179">
        <f>'[4]4-PROJEÇÃO (GA e GF)'!M43</f>
        <v>0</v>
      </c>
      <c r="M41" s="179">
        <f>'[4]4-PROJEÇÃO (GA e GF)'!N43</f>
        <v>2884492.535898488</v>
      </c>
      <c r="N41" s="180">
        <f>'[4]4-PROJEÇÃO (GA e GF)'!O43</f>
        <v>67228764.130903915</v>
      </c>
      <c r="O41" s="208">
        <f>'[4]4-PROJEÇÃO (GA e GF)'!P43</f>
        <v>-352043531.90158927</v>
      </c>
    </row>
    <row r="42" spans="1:15" x14ac:dyDescent="0.25">
      <c r="A42" s="199">
        <f t="shared" ref="A42:A59" si="2">A41+1</f>
        <v>2059</v>
      </c>
      <c r="B42" s="179">
        <f>'[4]4-PROJEÇÃO (GA e GF)'!B44</f>
        <v>1628.3839697030003</v>
      </c>
      <c r="C42" s="179">
        <f>'[4]4-PROJEÇÃO (GA e GF)'!C44</f>
        <v>8817798.7197146937</v>
      </c>
      <c r="D42" s="179">
        <f>'[4]4-PROJEÇÃO (GA e GF)'!D44</f>
        <v>10164517.069634754</v>
      </c>
      <c r="E42" s="179">
        <f>'[4]4-PROJEÇÃO (GA e GF)'!E44</f>
        <v>0</v>
      </c>
      <c r="F42" s="179">
        <f>'[4]4-PROJEÇÃO (GA e GF)'!F44</f>
        <v>0</v>
      </c>
      <c r="G42" s="179">
        <f>'[4]4-PROJEÇÃO (GA e GF)'!G44</f>
        <v>0</v>
      </c>
      <c r="H42" s="180">
        <f>'[4]4-PROJEÇÃO (GA e GF)'!H44</f>
        <v>18982315.789349448</v>
      </c>
      <c r="I42" s="182">
        <f>'[4]4-PROJEÇÃO (GA e GF)'!I44+'[4]4-PROJEÇÃO (GA e GF)'!J44</f>
        <v>1334.7507540070737</v>
      </c>
      <c r="J42" s="179">
        <f>'[4]4-PROJEÇÃO (GA e GF)'!K44</f>
        <v>60683689.592768885</v>
      </c>
      <c r="K42" s="179">
        <f>'[4]4-PROJEÇÃO (GA e GF)'!L44</f>
        <v>788185.08909719018</v>
      </c>
      <c r="L42" s="179">
        <f>'[4]4-PROJEÇÃO (GA e GF)'!M44</f>
        <v>0</v>
      </c>
      <c r="M42" s="179">
        <f>'[4]4-PROJEÇÃO (GA e GF)'!N44</f>
        <v>2867673.3324002884</v>
      </c>
      <c r="N42" s="180">
        <f>'[4]4-PROJEÇÃO (GA e GF)'!O44</f>
        <v>64339548.014266357</v>
      </c>
      <c r="O42" s="15">
        <f>'[4]4-PROJEÇÃO (GA e GF)'!P44</f>
        <v>-397400764.12650621</v>
      </c>
    </row>
    <row r="43" spans="1:15" x14ac:dyDescent="0.25">
      <c r="A43" s="199">
        <f t="shared" si="2"/>
        <v>2060</v>
      </c>
      <c r="B43" s="179">
        <f>'[4]4-PROJEÇÃO (GA e GF)'!B45</f>
        <v>1628.4111662159598</v>
      </c>
      <c r="C43" s="179">
        <f>'[4]4-PROJEÇÃO (GA e GF)'!C45</f>
        <v>8904819.8606445752</v>
      </c>
      <c r="D43" s="179">
        <f>'[4]4-PROJEÇÃO (GA e GF)'!D45</f>
        <v>10264828.712088469</v>
      </c>
      <c r="E43" s="179">
        <f>'[4]4-PROJEÇÃO (GA e GF)'!E45</f>
        <v>0</v>
      </c>
      <c r="F43" s="179">
        <f>'[4]4-PROJEÇÃO (GA e GF)'!F45</f>
        <v>0</v>
      </c>
      <c r="G43" s="179">
        <f>'[4]4-PROJEÇÃO (GA e GF)'!G45</f>
        <v>0</v>
      </c>
      <c r="H43" s="180">
        <f>'[4]4-PROJEÇÃO (GA e GF)'!H45</f>
        <v>19169648.572733045</v>
      </c>
      <c r="I43" s="182">
        <f>'[4]4-PROJEÇÃO (GA e GF)'!I45+'[4]4-PROJEÇÃO (GA e GF)'!J45</f>
        <v>1315.4639902221909</v>
      </c>
      <c r="J43" s="179">
        <f>'[4]4-PROJEÇÃO (GA e GF)'!K45</f>
        <v>59218697.558003932</v>
      </c>
      <c r="K43" s="179">
        <f>'[4]4-PROJEÇÃO (GA e GF)'!L45</f>
        <v>775395.68226764398</v>
      </c>
      <c r="L43" s="179">
        <f>'[4]4-PROJEÇÃO (GA e GF)'!M45</f>
        <v>0</v>
      </c>
      <c r="M43" s="179">
        <f>'[4]4-PROJEÇÃO (GA e GF)'!N45</f>
        <v>2832673.6244945391</v>
      </c>
      <c r="N43" s="180">
        <f>'[4]4-PROJEÇÃO (GA e GF)'!O45</f>
        <v>62826766.864766113</v>
      </c>
      <c r="O43" s="15">
        <f>'[4]4-PROJEÇÃO (GA e GF)'!P45</f>
        <v>-441057882.41853929</v>
      </c>
    </row>
    <row r="44" spans="1:15" x14ac:dyDescent="0.25">
      <c r="A44" s="199">
        <f t="shared" si="2"/>
        <v>2061</v>
      </c>
      <c r="B44" s="179">
        <f>'[4]4-PROJEÇÃO (GA e GF)'!B46</f>
        <v>1628.4168533663601</v>
      </c>
      <c r="C44" s="179">
        <f>'[4]4-PROJEÇÃO (GA e GF)'!C46</f>
        <v>9001238.510959696</v>
      </c>
      <c r="D44" s="179">
        <f>'[4]4-PROJEÇÃO (GA e GF)'!D46</f>
        <v>10375973.119906265</v>
      </c>
      <c r="E44" s="179">
        <f>'[4]4-PROJEÇÃO (GA e GF)'!E46</f>
        <v>0</v>
      </c>
      <c r="F44" s="179">
        <f>'[4]4-PROJEÇÃO (GA e GF)'!F46</f>
        <v>0</v>
      </c>
      <c r="G44" s="179">
        <f>'[4]4-PROJEÇÃO (GA e GF)'!G46</f>
        <v>0</v>
      </c>
      <c r="H44" s="180">
        <f>'[4]4-PROJEÇÃO (GA e GF)'!H46</f>
        <v>19377211.630865961</v>
      </c>
      <c r="I44" s="182">
        <f>'[4]4-PROJEÇÃO (GA e GF)'!I46+'[4]4-PROJEÇÃO (GA e GF)'!J46</f>
        <v>1271.9351744822109</v>
      </c>
      <c r="J44" s="179">
        <f>'[4]4-PROJEÇÃO (GA e GF)'!K46</f>
        <v>56970095.185087033</v>
      </c>
      <c r="K44" s="179">
        <f>'[4]4-PROJEÇÃO (GA e GF)'!L46</f>
        <v>776312.16176111274</v>
      </c>
      <c r="L44" s="179">
        <f>'[4]4-PROJEÇÃO (GA e GF)'!M46</f>
        <v>0</v>
      </c>
      <c r="M44" s="179">
        <f>'[4]4-PROJEÇÃO (GA e GF)'!N46</f>
        <v>2818940.0212862631</v>
      </c>
      <c r="N44" s="180">
        <f>'[4]4-PROJEÇÃO (GA e GF)'!O46</f>
        <v>60565347.368134409</v>
      </c>
      <c r="O44" s="15">
        <f>'[4]4-PROJEÇÃO (GA e GF)'!P46</f>
        <v>-482246018.15580773</v>
      </c>
    </row>
    <row r="45" spans="1:15" x14ac:dyDescent="0.25">
      <c r="A45" s="199">
        <f t="shared" si="2"/>
        <v>2062</v>
      </c>
      <c r="B45" s="179">
        <f>'[4]4-PROJEÇÃO (GA e GF)'!B47</f>
        <v>1628.4799489140098</v>
      </c>
      <c r="C45" s="179">
        <f>'[4]4-PROJEÇÃO (GA e GF)'!C47</f>
        <v>9107773.105622638</v>
      </c>
      <c r="D45" s="179">
        <f>'[4]4-PROJEÇÃO (GA e GF)'!D47</f>
        <v>10498778.452663183</v>
      </c>
      <c r="E45" s="179">
        <f>'[4]4-PROJEÇÃO (GA e GF)'!E47</f>
        <v>0</v>
      </c>
      <c r="F45" s="179">
        <f>'[4]4-PROJEÇÃO (GA e GF)'!F47</f>
        <v>0</v>
      </c>
      <c r="G45" s="179">
        <f>'[4]4-PROJEÇÃO (GA e GF)'!G47</f>
        <v>0</v>
      </c>
      <c r="H45" s="180">
        <f>'[4]4-PROJEÇÃO (GA e GF)'!H47</f>
        <v>19606551.558285821</v>
      </c>
      <c r="I45" s="182">
        <f>'[4]4-PROJEÇÃO (GA e GF)'!I47+'[4]4-PROJEÇÃO (GA e GF)'!J47</f>
        <v>1237.834010125642</v>
      </c>
      <c r="J45" s="179">
        <f>'[4]4-PROJEÇÃO (GA e GF)'!K47</f>
        <v>55320532.362614378</v>
      </c>
      <c r="K45" s="179">
        <f>'[4]4-PROJEÇÃO (GA e GF)'!L47</f>
        <v>759135.66034289123</v>
      </c>
      <c r="L45" s="179">
        <f>'[4]4-PROJEÇÃO (GA e GF)'!M47</f>
        <v>0</v>
      </c>
      <c r="M45" s="179">
        <f>'[4]4-PROJEÇÃO (GA e GF)'!N47</f>
        <v>2791516.9671114529</v>
      </c>
      <c r="N45" s="180">
        <f>'[4]4-PROJEÇÃO (GA e GF)'!O47</f>
        <v>58871184.990068726</v>
      </c>
      <c r="O45" s="15">
        <f>'[4]4-PROJEÇÃO (GA e GF)'!P47</f>
        <v>-521510651.58759063</v>
      </c>
    </row>
    <row r="46" spans="1:15" x14ac:dyDescent="0.25">
      <c r="A46" s="199">
        <f t="shared" si="2"/>
        <v>2063</v>
      </c>
      <c r="B46" s="179">
        <f>'[4]4-PROJEÇÃO (GA e GF)'!B48</f>
        <v>1628.4938807496203</v>
      </c>
      <c r="C46" s="179">
        <f>'[4]4-PROJEÇÃO (GA e GF)'!C48</f>
        <v>9169393.9723579641</v>
      </c>
      <c r="D46" s="179">
        <f>'[4]4-PROJEÇÃO (GA e GF)'!D48</f>
        <v>10569810.506318087</v>
      </c>
      <c r="E46" s="179">
        <f>'[4]4-PROJEÇÃO (GA e GF)'!E48</f>
        <v>0</v>
      </c>
      <c r="F46" s="179">
        <f>'[4]4-PROJEÇÃO (GA e GF)'!F48</f>
        <v>0</v>
      </c>
      <c r="G46" s="179">
        <f>'[4]4-PROJEÇÃO (GA e GF)'!G48</f>
        <v>0</v>
      </c>
      <c r="H46" s="180">
        <f>'[4]4-PROJEÇÃO (GA e GF)'!H48</f>
        <v>19739204.478676051</v>
      </c>
      <c r="I46" s="182">
        <f>'[4]4-PROJEÇÃO (GA e GF)'!I48+'[4]4-PROJEÇÃO (GA e GF)'!J48</f>
        <v>1195.9393589002707</v>
      </c>
      <c r="J46" s="179">
        <f>'[4]4-PROJEÇÃO (GA e GF)'!K48</f>
        <v>52772886.194959782</v>
      </c>
      <c r="K46" s="179">
        <f>'[4]4-PROJEÇÃO (GA e GF)'!L48</f>
        <v>763621.56915304868</v>
      </c>
      <c r="L46" s="179">
        <f>'[4]4-PROJEÇÃO (GA e GF)'!M48</f>
        <v>0</v>
      </c>
      <c r="M46" s="179">
        <f>'[4]4-PROJEÇÃO (GA e GF)'!N48</f>
        <v>2777552.1069359891</v>
      </c>
      <c r="N46" s="180">
        <f>'[4]4-PROJEÇÃO (GA e GF)'!O48</f>
        <v>56314059.871048823</v>
      </c>
      <c r="O46" s="15">
        <f>'[4]4-PROJEÇÃO (GA e GF)'!P48</f>
        <v>-558085506.97996342</v>
      </c>
    </row>
    <row r="47" spans="1:15" x14ac:dyDescent="0.25">
      <c r="A47" s="199">
        <f t="shared" si="2"/>
        <v>2064</v>
      </c>
      <c r="B47" s="179">
        <f>'[4]4-PROJEÇÃO (GA e GF)'!B49</f>
        <v>1627.5217727561103</v>
      </c>
      <c r="C47" s="179">
        <f>'[4]4-PROJEÇÃO (GA e GF)'!C49</f>
        <v>9234665.7190432698</v>
      </c>
      <c r="D47" s="179">
        <f>'[4]4-PROJEÇÃO (GA e GF)'!D49</f>
        <v>10645051.028860785</v>
      </c>
      <c r="E47" s="179">
        <f>'[4]4-PROJEÇÃO (GA e GF)'!E49</f>
        <v>0</v>
      </c>
      <c r="F47" s="179">
        <f>'[4]4-PROJEÇÃO (GA e GF)'!F49</f>
        <v>0</v>
      </c>
      <c r="G47" s="179">
        <f>'[4]4-PROJEÇÃO (GA e GF)'!G49</f>
        <v>0</v>
      </c>
      <c r="H47" s="180">
        <f>'[4]4-PROJEÇÃO (GA e GF)'!H49</f>
        <v>19879716.747904055</v>
      </c>
      <c r="I47" s="182">
        <f>'[4]4-PROJEÇÃO (GA e GF)'!I49+'[4]4-PROJEÇÃO (GA e GF)'!J49</f>
        <v>1140.8250986379478</v>
      </c>
      <c r="J47" s="179">
        <f>'[4]4-PROJEÇÃO (GA e GF)'!K49</f>
        <v>49457036.458492033</v>
      </c>
      <c r="K47" s="179">
        <f>'[4]4-PROJEÇÃO (GA e GF)'!L49</f>
        <v>745545.68896921654</v>
      </c>
      <c r="L47" s="179">
        <f>'[4]4-PROJEÇÃO (GA e GF)'!M49</f>
        <v>0</v>
      </c>
      <c r="M47" s="179">
        <f>'[4]4-PROJEÇÃO (GA e GF)'!N49</f>
        <v>2737892.6957109775</v>
      </c>
      <c r="N47" s="180">
        <f>'[4]4-PROJEÇÃO (GA e GF)'!O49</f>
        <v>52940474.84317223</v>
      </c>
      <c r="O47" s="15">
        <f>'[4]4-PROJEÇÃO (GA e GF)'!P49</f>
        <v>-591146265.07523155</v>
      </c>
    </row>
    <row r="48" spans="1:15" x14ac:dyDescent="0.25">
      <c r="A48" s="199">
        <f t="shared" si="2"/>
        <v>2065</v>
      </c>
      <c r="B48" s="179">
        <f>'[4]4-PROJEÇÃO (GA e GF)'!B50</f>
        <v>1628.4976509831799</v>
      </c>
      <c r="C48" s="179">
        <f>'[4]4-PROJEÇÃO (GA e GF)'!C50</f>
        <v>9296258.9335405249</v>
      </c>
      <c r="D48" s="179">
        <f>'[4]4-PROJEÇÃO (GA e GF)'!D50</f>
        <v>10716051.207026711</v>
      </c>
      <c r="E48" s="179">
        <f>'[4]4-PROJEÇÃO (GA e GF)'!E50</f>
        <v>0</v>
      </c>
      <c r="F48" s="179">
        <f>'[4]4-PROJEÇÃO (GA e GF)'!F50</f>
        <v>0</v>
      </c>
      <c r="G48" s="179">
        <f>'[4]4-PROJEÇÃO (GA e GF)'!G50</f>
        <v>0</v>
      </c>
      <c r="H48" s="180">
        <f>'[4]4-PROJEÇÃO (GA e GF)'!H50</f>
        <v>20012310.140567236</v>
      </c>
      <c r="I48" s="182">
        <f>'[4]4-PROJEÇÃO (GA e GF)'!I50+'[4]4-PROJEÇÃO (GA e GF)'!J50</f>
        <v>1070.9253406419161</v>
      </c>
      <c r="J48" s="179">
        <f>'[4]4-PROJEÇÃO (GA e GF)'!K50</f>
        <v>45955096.786797777</v>
      </c>
      <c r="K48" s="179">
        <f>'[4]4-PROJEÇÃO (GA e GF)'!L50</f>
        <v>729331.14634663309</v>
      </c>
      <c r="L48" s="179">
        <f>'[4]4-PROJEÇÃO (GA e GF)'!M50</f>
        <v>0</v>
      </c>
      <c r="M48" s="179">
        <f>'[4]4-PROJEÇÃO (GA e GF)'!N50</f>
        <v>2683081.7736843647</v>
      </c>
      <c r="N48" s="180">
        <f>'[4]4-PROJEÇÃO (GA e GF)'!O50</f>
        <v>49367509.70682878</v>
      </c>
      <c r="O48" s="15">
        <f>'[4]4-PROJEÇÃO (GA e GF)'!P50</f>
        <v>-620501464.6414932</v>
      </c>
    </row>
    <row r="49" spans="1:15" x14ac:dyDescent="0.25">
      <c r="A49" s="199">
        <f t="shared" si="2"/>
        <v>2066</v>
      </c>
      <c r="B49" s="179">
        <f>'[4]4-PROJEÇÃO (GA e GF)'!B51</f>
        <v>1627.5167041910099</v>
      </c>
      <c r="C49" s="179">
        <f>'[4]4-PROJEÇÃO (GA e GF)'!C51</f>
        <v>9316986.146576006</v>
      </c>
      <c r="D49" s="179">
        <f>'[4]4-PROJEÇÃO (GA e GF)'!D51</f>
        <v>10739944.030780338</v>
      </c>
      <c r="E49" s="179">
        <f>'[4]4-PROJEÇÃO (GA e GF)'!E51</f>
        <v>0</v>
      </c>
      <c r="F49" s="179">
        <f>'[4]4-PROJEÇÃO (GA e GF)'!F51</f>
        <v>0</v>
      </c>
      <c r="G49" s="179">
        <f>'[4]4-PROJEÇÃO (GA e GF)'!G51</f>
        <v>0</v>
      </c>
      <c r="H49" s="180">
        <f>'[4]4-PROJEÇÃO (GA e GF)'!H51</f>
        <v>20056930.177356344</v>
      </c>
      <c r="I49" s="182">
        <f>'[4]4-PROJEÇÃO (GA e GF)'!I51+'[4]4-PROJEÇÃO (GA e GF)'!J51</f>
        <v>1051.9104427706727</v>
      </c>
      <c r="J49" s="179">
        <f>'[4]4-PROJEÇÃO (GA e GF)'!K51</f>
        <v>44933450.527661838</v>
      </c>
      <c r="K49" s="179">
        <f>'[4]4-PROJEÇÃO (GA e GF)'!L51</f>
        <v>734715.39296330709</v>
      </c>
      <c r="L49" s="179">
        <f>'[4]4-PROJEÇÃO (GA e GF)'!M51</f>
        <v>0</v>
      </c>
      <c r="M49" s="179">
        <f>'[4]4-PROJEÇÃO (GA e GF)'!N51</f>
        <v>2623917.4556702562</v>
      </c>
      <c r="N49" s="180">
        <f>'[4]4-PROJEÇÃO (GA e GF)'!O51</f>
        <v>48292083.376295403</v>
      </c>
      <c r="O49" s="15">
        <f>'[4]4-PROJEÇÃO (GA e GF)'!P51</f>
        <v>-648736617.84043229</v>
      </c>
    </row>
    <row r="50" spans="1:15" x14ac:dyDescent="0.25">
      <c r="A50" s="199">
        <f t="shared" si="2"/>
        <v>2067</v>
      </c>
      <c r="B50" s="179">
        <f>'[4]4-PROJEÇÃO (GA e GF)'!B52</f>
        <v>1627.53098002724</v>
      </c>
      <c r="C50" s="179">
        <f>'[4]4-PROJEÇÃO (GA e GF)'!C52</f>
        <v>9392550.9103128538</v>
      </c>
      <c r="D50" s="179">
        <f>'[4]4-PROJEÇÃO (GA e GF)'!D52</f>
        <v>10827049.594796997</v>
      </c>
      <c r="E50" s="179">
        <f>'[4]4-PROJEÇÃO (GA e GF)'!E52</f>
        <v>0</v>
      </c>
      <c r="F50" s="179">
        <f>'[4]4-PROJEÇÃO (GA e GF)'!F52</f>
        <v>0</v>
      </c>
      <c r="G50" s="179">
        <f>'[4]4-PROJEÇÃO (GA e GF)'!G52</f>
        <v>0</v>
      </c>
      <c r="H50" s="180">
        <f>'[4]4-PROJEÇÃO (GA e GF)'!H52</f>
        <v>20219600.50510985</v>
      </c>
      <c r="I50" s="182">
        <f>'[4]4-PROJEÇÃO (GA e GF)'!I52+'[4]4-PROJEÇÃO (GA e GF)'!J52</f>
        <v>1022.9989948945922</v>
      </c>
      <c r="J50" s="179">
        <f>'[4]4-PROJEÇÃO (GA e GF)'!K52</f>
        <v>42878215.544650719</v>
      </c>
      <c r="K50" s="179">
        <f>'[4]4-PROJEÇÃO (GA e GF)'!L52</f>
        <v>725707.10492852924</v>
      </c>
      <c r="L50" s="179">
        <f>'[4]4-PROJEÇÃO (GA e GF)'!M52</f>
        <v>0</v>
      </c>
      <c r="M50" s="179">
        <f>'[4]4-PROJEÇÃO (GA e GF)'!N52</f>
        <v>2607360.7996081403</v>
      </c>
      <c r="N50" s="180">
        <f>'[4]4-PROJEÇÃO (GA e GF)'!O52</f>
        <v>46211283.449187391</v>
      </c>
      <c r="O50" s="15">
        <f>'[4]4-PROJEÇÃO (GA e GF)'!P52</f>
        <v>-674728300.78450978</v>
      </c>
    </row>
    <row r="51" spans="1:15" x14ac:dyDescent="0.25">
      <c r="A51" s="199">
        <f t="shared" si="2"/>
        <v>2068</v>
      </c>
      <c r="B51" s="179">
        <f>'[4]4-PROJEÇÃO (GA e GF)'!B53</f>
        <v>1627.63284700443</v>
      </c>
      <c r="C51" s="179">
        <f>'[4]4-PROJEÇÃO (GA e GF)'!C53</f>
        <v>9434468.1981175691</v>
      </c>
      <c r="D51" s="179">
        <f>'[4]4-PROJEÇÃO (GA e GF)'!D53</f>
        <v>10875368.795648251</v>
      </c>
      <c r="E51" s="179">
        <f>'[4]4-PROJEÇÃO (GA e GF)'!E53</f>
        <v>0</v>
      </c>
      <c r="F51" s="179">
        <f>'[4]4-PROJEÇÃO (GA e GF)'!F53</f>
        <v>0</v>
      </c>
      <c r="G51" s="179">
        <f>'[4]4-PROJEÇÃO (GA e GF)'!G53</f>
        <v>0</v>
      </c>
      <c r="H51" s="180">
        <f>'[4]4-PROJEÇÃO (GA e GF)'!H53</f>
        <v>20309836.99376582</v>
      </c>
      <c r="I51" s="182">
        <f>'[4]4-PROJEÇÃO (GA e GF)'!I53+'[4]4-PROJEÇÃO (GA e GF)'!J53</f>
        <v>1035.3056990368314</v>
      </c>
      <c r="J51" s="179">
        <f>'[4]4-PROJEÇÃO (GA e GF)'!K53</f>
        <v>43372100.699624307</v>
      </c>
      <c r="K51" s="179">
        <f>'[4]4-PROJEÇÃO (GA e GF)'!L53</f>
        <v>724600.20512257866</v>
      </c>
      <c r="L51" s="179">
        <f>'[4]4-PROJEÇÃO (GA e GF)'!M53</f>
        <v>0</v>
      </c>
      <c r="M51" s="179">
        <f>'[4]4-PROJEÇÃO (GA e GF)'!N53</f>
        <v>2579814.9821393765</v>
      </c>
      <c r="N51" s="180">
        <f>'[4]4-PROJEÇÃO (GA e GF)'!O53</f>
        <v>46676515.886886261</v>
      </c>
      <c r="O51" s="15">
        <f>'[4]4-PROJEÇÃO (GA e GF)'!P53</f>
        <v>-701094979.67763019</v>
      </c>
    </row>
    <row r="52" spans="1:15" x14ac:dyDescent="0.25">
      <c r="A52" s="199">
        <f t="shared" si="2"/>
        <v>2069</v>
      </c>
      <c r="B52" s="179">
        <f>'[4]4-PROJEÇÃO (GA e GF)'!B54</f>
        <v>1627.64997110594</v>
      </c>
      <c r="C52" s="179">
        <f>'[4]4-PROJEÇÃO (GA e GF)'!C54</f>
        <v>9526345.398185974</v>
      </c>
      <c r="D52" s="179">
        <f>'[4]4-PROJEÇÃO (GA e GF)'!D54</f>
        <v>10981278.149908921</v>
      </c>
      <c r="E52" s="179">
        <f>'[4]4-PROJEÇÃO (GA e GF)'!E54</f>
        <v>0</v>
      </c>
      <c r="F52" s="179">
        <f>'[4]4-PROJEÇÃO (GA e GF)'!F54</f>
        <v>0</v>
      </c>
      <c r="G52" s="179">
        <f>'[4]4-PROJEÇÃO (GA e GF)'!G54</f>
        <v>0</v>
      </c>
      <c r="H52" s="180">
        <f>'[4]4-PROJEÇÃO (GA e GF)'!H54</f>
        <v>20507623.548094895</v>
      </c>
      <c r="I52" s="182">
        <f>'[4]4-PROJEÇÃO (GA e GF)'!I54+'[4]4-PROJEÇÃO (GA e GF)'!J54</f>
        <v>1005.5733061767899</v>
      </c>
      <c r="J52" s="179">
        <f>'[4]4-PROJEÇÃO (GA e GF)'!K54</f>
        <v>41832071.738335624</v>
      </c>
      <c r="K52" s="179">
        <f>'[4]4-PROJEÇÃO (GA e GF)'!L54</f>
        <v>711647.60459685174</v>
      </c>
      <c r="L52" s="179">
        <f>'[4]4-PROJEÇÃO (GA e GF)'!M54</f>
        <v>0</v>
      </c>
      <c r="M52" s="179">
        <f>'[4]4-PROJEÇÃO (GA e GF)'!N54</f>
        <v>2597291.8722981326</v>
      </c>
      <c r="N52" s="180">
        <f>'[4]4-PROJEÇÃO (GA e GF)'!O54</f>
        <v>45141011.215230614</v>
      </c>
      <c r="O52" s="15">
        <f>'[4]4-PROJEÇÃO (GA e GF)'!P54</f>
        <v>-725728367.3447659</v>
      </c>
    </row>
    <row r="53" spans="1:15" x14ac:dyDescent="0.25">
      <c r="A53" s="199">
        <f t="shared" si="2"/>
        <v>2070</v>
      </c>
      <c r="B53" s="179">
        <f>'[4]4-PROJEÇÃO (GA e GF)'!B55</f>
        <v>1627.75937993865</v>
      </c>
      <c r="C53" s="179">
        <f>'[4]4-PROJEÇÃO (GA e GF)'!C55</f>
        <v>9501500.9485524483</v>
      </c>
      <c r="D53" s="179">
        <f>'[4]4-PROJEÇÃO (GA e GF)'!D55</f>
        <v>10952639.275240457</v>
      </c>
      <c r="E53" s="179">
        <f>'[4]4-PROJEÇÃO (GA e GF)'!E55</f>
        <v>0</v>
      </c>
      <c r="F53" s="179">
        <f>'[4]4-PROJEÇÃO (GA e GF)'!F55</f>
        <v>0</v>
      </c>
      <c r="G53" s="179">
        <f>'[4]4-PROJEÇÃO (GA e GF)'!G55</f>
        <v>0</v>
      </c>
      <c r="H53" s="180">
        <f>'[4]4-PROJEÇÃO (GA e GF)'!H55</f>
        <v>20454140.223792903</v>
      </c>
      <c r="I53" s="182">
        <f>'[4]4-PROJEÇÃO (GA e GF)'!I55+'[4]4-PROJEÇÃO (GA e GF)'!J55</f>
        <v>1030.4338610911898</v>
      </c>
      <c r="J53" s="179">
        <f>'[4]4-PROJEÇÃO (GA e GF)'!K55</f>
        <v>43690648.770980954</v>
      </c>
      <c r="K53" s="179">
        <f>'[4]4-PROJEÇÃO (GA e GF)'!L55</f>
        <v>717502.42467601539</v>
      </c>
      <c r="L53" s="179">
        <f>'[4]4-PROJEÇÃO (GA e GF)'!M55</f>
        <v>0</v>
      </c>
      <c r="M53" s="179">
        <f>'[4]4-PROJEÇÃO (GA e GF)'!N55</f>
        <v>2582937.1865288266</v>
      </c>
      <c r="N53" s="180">
        <f>'[4]4-PROJEÇÃO (GA e GF)'!O55</f>
        <v>46991088.382185794</v>
      </c>
      <c r="O53" s="15">
        <f>'[4]4-PROJEÇÃO (GA e GF)'!P55</f>
        <v>-752265315.50315881</v>
      </c>
    </row>
    <row r="54" spans="1:15" x14ac:dyDescent="0.25">
      <c r="A54" s="199">
        <f t="shared" si="2"/>
        <v>2071</v>
      </c>
      <c r="B54" s="179">
        <f>'[4]4-PROJEÇÃO (GA e GF)'!B56</f>
        <v>1627.7607846502499</v>
      </c>
      <c r="C54" s="179">
        <f>'[4]4-PROJEÇÃO (GA e GF)'!C56</f>
        <v>9571509.0617424361</v>
      </c>
      <c r="D54" s="179">
        <f>'[4]4-PROJEÇÃO (GA e GF)'!D56</f>
        <v>11033339.536626732</v>
      </c>
      <c r="E54" s="179">
        <f>'[4]4-PROJEÇÃO (GA e GF)'!E56</f>
        <v>0</v>
      </c>
      <c r="F54" s="179">
        <f>'[4]4-PROJEÇÃO (GA e GF)'!F56</f>
        <v>0</v>
      </c>
      <c r="G54" s="179">
        <f>'[4]4-PROJEÇÃO (GA e GF)'!G56</f>
        <v>0</v>
      </c>
      <c r="H54" s="180">
        <f>'[4]4-PROJEÇÃO (GA e GF)'!H56</f>
        <v>20604848.598369166</v>
      </c>
      <c r="I54" s="182">
        <f>'[4]4-PROJEÇÃO (GA e GF)'!I56+'[4]4-PROJEÇÃO (GA e GF)'!J56</f>
        <v>1008.4031228644</v>
      </c>
      <c r="J54" s="179">
        <f>'[4]4-PROJEÇÃO (GA e GF)'!K56</f>
        <v>43142475.958124384</v>
      </c>
      <c r="K54" s="179">
        <f>'[4]4-PROJEÇÃO (GA e GF)'!L56</f>
        <v>713737.87328568497</v>
      </c>
      <c r="L54" s="179">
        <f>'[4]4-PROJEÇÃO (GA e GF)'!M56</f>
        <v>0</v>
      </c>
      <c r="M54" s="179">
        <f>'[4]4-PROJEÇÃO (GA e GF)'!N56</f>
        <v>2615708.6509226756</v>
      </c>
      <c r="N54" s="180">
        <f>'[4]4-PROJEÇÃO (GA e GF)'!O56</f>
        <v>46471922.482332751</v>
      </c>
      <c r="O54" s="15">
        <f>'[4]4-PROJEÇÃO (GA e GF)'!P56</f>
        <v>-778132389.38712239</v>
      </c>
    </row>
    <row r="55" spans="1:15" x14ac:dyDescent="0.25">
      <c r="A55" s="199">
        <f t="shared" si="2"/>
        <v>2072</v>
      </c>
      <c r="B55" s="179">
        <f>'[4]4-PROJEÇÃO (GA e GF)'!B57</f>
        <v>1627.8580345073501</v>
      </c>
      <c r="C55" s="179">
        <f>'[4]4-PROJEÇÃO (GA e GF)'!C57</f>
        <v>9554188.694753658</v>
      </c>
      <c r="D55" s="179">
        <f>'[4]4-PROJEÇÃO (GA e GF)'!D57</f>
        <v>11013373.877225121</v>
      </c>
      <c r="E55" s="179">
        <f>'[4]4-PROJEÇÃO (GA e GF)'!E57</f>
        <v>0</v>
      </c>
      <c r="F55" s="179">
        <f>'[4]4-PROJEÇÃO (GA e GF)'!F57</f>
        <v>0</v>
      </c>
      <c r="G55" s="179">
        <f>'[4]4-PROJEÇÃO (GA e GF)'!G57</f>
        <v>0</v>
      </c>
      <c r="H55" s="180">
        <f>'[4]4-PROJEÇÃO (GA e GF)'!H57</f>
        <v>20567562.571978778</v>
      </c>
      <c r="I55" s="182">
        <f>'[4]4-PROJEÇÃO (GA e GF)'!I57+'[4]4-PROJEÇÃO (GA e GF)'!J57</f>
        <v>1042.2981480957301</v>
      </c>
      <c r="J55" s="179">
        <f>'[4]4-PROJEÇÃO (GA e GF)'!K57</f>
        <v>45442717.216817975</v>
      </c>
      <c r="K55" s="179">
        <f>'[4]4-PROJEÇÃO (GA e GF)'!L57</f>
        <v>732887.32370122452</v>
      </c>
      <c r="L55" s="179">
        <f>'[4]4-PROJEÇÃO (GA e GF)'!M57</f>
        <v>0</v>
      </c>
      <c r="M55" s="179">
        <f>'[4]4-PROJEÇÃO (GA e GF)'!N57</f>
        <v>2617398.651490462</v>
      </c>
      <c r="N55" s="180">
        <f>'[4]4-PROJEÇÃO (GA e GF)'!O57</f>
        <v>48793003.192009665</v>
      </c>
      <c r="O55" s="15">
        <f>'[4]4-PROJEÇÃO (GA e GF)'!P57</f>
        <v>-806357830.00715327</v>
      </c>
    </row>
    <row r="56" spans="1:15" x14ac:dyDescent="0.25">
      <c r="A56" s="199">
        <f t="shared" si="2"/>
        <v>2073</v>
      </c>
      <c r="B56" s="179">
        <f>'[4]4-PROJEÇÃO (GA e GF)'!B58</f>
        <v>1627.8479958975799</v>
      </c>
      <c r="C56" s="179">
        <f>'[4]4-PROJEÇÃO (GA e GF)'!C58</f>
        <v>9621428.9514460862</v>
      </c>
      <c r="D56" s="179">
        <f>'[4]4-PROJEÇÃO (GA e GF)'!D58</f>
        <v>11090883.554939665</v>
      </c>
      <c r="E56" s="179">
        <f>'[4]4-PROJEÇÃO (GA e GF)'!E58</f>
        <v>0</v>
      </c>
      <c r="F56" s="179">
        <f>'[4]4-PROJEÇÃO (GA e GF)'!F58</f>
        <v>0</v>
      </c>
      <c r="G56" s="179">
        <f>'[4]4-PROJEÇÃO (GA e GF)'!G58</f>
        <v>0</v>
      </c>
      <c r="H56" s="180">
        <f>'[4]4-PROJEÇÃO (GA e GF)'!H58</f>
        <v>20712312.506385751</v>
      </c>
      <c r="I56" s="182">
        <f>'[4]4-PROJEÇÃO (GA e GF)'!I58+'[4]4-PROJEÇÃO (GA e GF)'!J58</f>
        <v>1032.2587123713097</v>
      </c>
      <c r="J56" s="179">
        <f>'[4]4-PROJEÇÃO (GA e GF)'!K58</f>
        <v>45481131.140408069</v>
      </c>
      <c r="K56" s="179">
        <f>'[4]4-PROJEÇÃO (GA e GF)'!L58</f>
        <v>696741.84702829481</v>
      </c>
      <c r="L56" s="179">
        <f>'[4]4-PROJEÇÃO (GA e GF)'!M58</f>
        <v>0</v>
      </c>
      <c r="M56" s="179">
        <f>'[4]4-PROJEÇÃO (GA e GF)'!N58</f>
        <v>2660637.3080383213</v>
      </c>
      <c r="N56" s="180">
        <f>'[4]4-PROJEÇÃO (GA e GF)'!O58</f>
        <v>48838510.295474686</v>
      </c>
      <c r="O56" s="15">
        <f>'[4]4-PROJEÇÃO (GA e GF)'!P58</f>
        <v>-834484027.79624212</v>
      </c>
    </row>
    <row r="57" spans="1:15" x14ac:dyDescent="0.25">
      <c r="A57" s="199">
        <f t="shared" si="2"/>
        <v>2074</v>
      </c>
      <c r="B57" s="179">
        <f>'[4]4-PROJEÇÃO (GA e GF)'!B59</f>
        <v>1627.91436967101</v>
      </c>
      <c r="C57" s="179">
        <f>'[4]4-PROJEÇÃO (GA e GF)'!C59</f>
        <v>9696510.481058035</v>
      </c>
      <c r="D57" s="179">
        <f>'[4]4-PROJEÇÃO (GA e GF)'!D59</f>
        <v>11177432.081801441</v>
      </c>
      <c r="E57" s="179">
        <f>'[4]4-PROJEÇÃO (GA e GF)'!E59</f>
        <v>0</v>
      </c>
      <c r="F57" s="179">
        <f>'[4]4-PROJEÇÃO (GA e GF)'!F59</f>
        <v>0</v>
      </c>
      <c r="G57" s="179">
        <f>'[4]4-PROJEÇÃO (GA e GF)'!G59</f>
        <v>0</v>
      </c>
      <c r="H57" s="180">
        <f>'[4]4-PROJEÇÃO (GA e GF)'!H59</f>
        <v>20873942.562859476</v>
      </c>
      <c r="I57" s="182">
        <f>'[4]4-PROJEÇÃO (GA e GF)'!I59+'[4]4-PROJEÇÃO (GA e GF)'!J59</f>
        <v>1064.0659626437105</v>
      </c>
      <c r="J57" s="179">
        <f>'[4]4-PROJEÇÃO (GA e GF)'!K59</f>
        <v>47178957.914910547</v>
      </c>
      <c r="K57" s="179">
        <f>'[4]4-PROJEÇÃO (GA e GF)'!L59</f>
        <v>692034.6678339811</v>
      </c>
      <c r="L57" s="179">
        <f>'[4]4-PROJEÇÃO (GA e GF)'!M59</f>
        <v>0</v>
      </c>
      <c r="M57" s="179">
        <f>'[4]4-PROJEÇÃO (GA e GF)'!N59</f>
        <v>2672908.17819347</v>
      </c>
      <c r="N57" s="180">
        <f>'[4]4-PROJEÇÃO (GA e GF)'!O59</f>
        <v>50543900.760938004</v>
      </c>
      <c r="O57" s="15">
        <f>'[4]4-PROJEÇÃO (GA e GF)'!P59</f>
        <v>-864153985.99432075</v>
      </c>
    </row>
    <row r="58" spans="1:15" x14ac:dyDescent="0.25">
      <c r="A58" s="199">
        <f t="shared" si="2"/>
        <v>2075</v>
      </c>
      <c r="B58" s="179">
        <f>'[4]4-PROJEÇÃO (GA e GF)'!B60</f>
        <v>1627.9306688099</v>
      </c>
      <c r="C58" s="179">
        <f>'[4]4-PROJEÇÃO (GA e GF)'!C60</f>
        <v>9774467.0758504644</v>
      </c>
      <c r="D58" s="179">
        <f>'[4]4-PROJEÇÃO (GA e GF)'!D60</f>
        <v>11267294.774707623</v>
      </c>
      <c r="E58" s="179">
        <f>'[4]4-PROJEÇÃO (GA e GF)'!E60</f>
        <v>0</v>
      </c>
      <c r="F58" s="179">
        <f>'[4]4-PROJEÇÃO (GA e GF)'!F60</f>
        <v>0</v>
      </c>
      <c r="G58" s="179">
        <f>'[4]4-PROJEÇÃO (GA e GF)'!G60</f>
        <v>0</v>
      </c>
      <c r="H58" s="180">
        <f>'[4]4-PROJEÇÃO (GA e GF)'!H60</f>
        <v>21041761.850558087</v>
      </c>
      <c r="I58" s="182">
        <f>'[4]4-PROJEÇÃO (GA e GF)'!I60+'[4]4-PROJEÇÃO (GA e GF)'!J60</f>
        <v>1071.0036083061996</v>
      </c>
      <c r="J58" s="179">
        <f>'[4]4-PROJEÇÃO (GA e GF)'!K60</f>
        <v>47881205.824616417</v>
      </c>
      <c r="K58" s="179">
        <f>'[4]4-PROJEÇÃO (GA e GF)'!L60</f>
        <v>738596.51119939471</v>
      </c>
      <c r="L58" s="179">
        <f>'[4]4-PROJEÇÃO (GA e GF)'!M60</f>
        <v>0</v>
      </c>
      <c r="M58" s="179">
        <f>'[4]4-PROJEÇÃO (GA e GF)'!N60</f>
        <v>2720421.7573018065</v>
      </c>
      <c r="N58" s="180">
        <f>'[4]4-PROJEÇÃO (GA e GF)'!O60</f>
        <v>51340224.093117617</v>
      </c>
      <c r="O58" s="15">
        <f>'[4]4-PROJEÇÃO (GA e GF)'!P60</f>
        <v>-894452448.2368803</v>
      </c>
    </row>
    <row r="59" spans="1:15" x14ac:dyDescent="0.25">
      <c r="A59" s="200">
        <f t="shared" si="2"/>
        <v>2076</v>
      </c>
      <c r="B59" s="185">
        <f>'[4]4-PROJEÇÃO (GA e GF)'!B61</f>
        <v>1628.0653292943</v>
      </c>
      <c r="C59" s="211">
        <f>'[4]4-PROJEÇÃO (GA e GF)'!C61</f>
        <v>9889659.3508953732</v>
      </c>
      <c r="D59" s="211">
        <f>'[4]4-PROJEÇÃO (GA e GF)'!D61</f>
        <v>11400080.051759392</v>
      </c>
      <c r="E59" s="211">
        <f>'[4]4-PROJEÇÃO (GA e GF)'!E61</f>
        <v>0</v>
      </c>
      <c r="F59" s="211">
        <f>'[4]4-PROJEÇÃO (GA e GF)'!F61</f>
        <v>0</v>
      </c>
      <c r="G59" s="211">
        <f>'[4]4-PROJEÇÃO (GA e GF)'!G61</f>
        <v>0</v>
      </c>
      <c r="H59" s="184">
        <f>'[4]4-PROJEÇÃO (GA e GF)'!H61</f>
        <v>21289739.402654767</v>
      </c>
      <c r="I59" s="185">
        <f>'[4]4-PROJEÇÃO (GA e GF)'!I61+'[4]4-PROJEÇÃO (GA e GF)'!J61</f>
        <v>1122.8905955377897</v>
      </c>
      <c r="J59" s="211">
        <f>'[4]4-PROJEÇÃO (GA e GF)'!K61</f>
        <v>50285199.791781142</v>
      </c>
      <c r="K59" s="211">
        <f>'[4]4-PROJEÇÃO (GA e GF)'!L61</f>
        <v>688525.50204701978</v>
      </c>
      <c r="L59" s="211">
        <f>'[4]4-PROJEÇÃO (GA e GF)'!M61</f>
        <v>0</v>
      </c>
      <c r="M59" s="211">
        <f>'[4]4-PROJEÇÃO (GA e GF)'!N61</f>
        <v>2749571.8786891275</v>
      </c>
      <c r="N59" s="184">
        <f>'[4]4-PROJEÇÃO (GA e GF)'!O61</f>
        <v>53723297.172517285</v>
      </c>
      <c r="O59" s="209">
        <f>'[4]4-PROJEÇÃO (GA e GF)'!P61</f>
        <v>-926886006.00674284</v>
      </c>
    </row>
    <row r="60" spans="1:15" x14ac:dyDescent="0.25">
      <c r="A60" s="199">
        <f>A59+1</f>
        <v>2077</v>
      </c>
      <c r="B60" s="182">
        <f>'[4]4-PROJEÇÃO (GA e GF)'!B62</f>
        <v>1628.0521917210999</v>
      </c>
      <c r="C60" s="179">
        <f>'[4]4-PROJEÇÃO (GA e GF)'!C62</f>
        <v>9979537.4286802225</v>
      </c>
      <c r="D60" s="179">
        <f>'[4]4-PROJEÇÃO (GA e GF)'!D62</f>
        <v>11503684.963242291</v>
      </c>
      <c r="E60" s="179">
        <f>'[4]4-PROJEÇÃO (GA e GF)'!E62</f>
        <v>0</v>
      </c>
      <c r="F60" s="179">
        <f>'[4]4-PROJEÇÃO (GA e GF)'!F62</f>
        <v>0</v>
      </c>
      <c r="G60" s="179">
        <f>'[4]4-PROJEÇÃO (GA e GF)'!G62</f>
        <v>0</v>
      </c>
      <c r="H60" s="180">
        <f>'[4]4-PROJEÇÃO (GA e GF)'!H62</f>
        <v>21483222.391922511</v>
      </c>
      <c r="I60" s="182">
        <f>'[4]4-PROJEÇÃO (GA e GF)'!I62+'[4]4-PROJEÇÃO (GA e GF)'!J62</f>
        <v>1132.9142788434804</v>
      </c>
      <c r="J60" s="179">
        <f>'[4]4-PROJEÇÃO (GA e GF)'!K62</f>
        <v>51213511.576954477</v>
      </c>
      <c r="K60" s="179">
        <f>'[4]4-PROJEÇÃO (GA e GF)'!L62</f>
        <v>747952.99489182187</v>
      </c>
      <c r="L60" s="179">
        <f>'[4]4-PROJEÇÃO (GA e GF)'!M62</f>
        <v>0</v>
      </c>
      <c r="M60" s="179">
        <f>'[4]4-PROJEÇÃO (GA e GF)'!N62</f>
        <v>2817594.3878575405</v>
      </c>
      <c r="N60" s="180">
        <f>'[4]4-PROJEÇÃO (GA e GF)'!O62</f>
        <v>54779058.95970384</v>
      </c>
      <c r="O60" s="208">
        <f>'[4]4-PROJEÇÃO (GA e GF)'!P62</f>
        <v>-960181842.57452416</v>
      </c>
    </row>
    <row r="61" spans="1:15" x14ac:dyDescent="0.25">
      <c r="A61" s="199">
        <f t="shared" ref="A61:A78" si="3">A60+1</f>
        <v>2078</v>
      </c>
      <c r="B61" s="182">
        <f>'[4]4-PROJEÇÃO (GA e GF)'!B63</f>
        <v>1628.1420727677801</v>
      </c>
      <c r="C61" s="179">
        <f>'[4]4-PROJEÇÃO (GA e GF)'!C63</f>
        <v>10045748.102500025</v>
      </c>
      <c r="D61" s="179">
        <f>'[4]4-PROJEÇÃO (GA e GF)'!D63</f>
        <v>11580007.812700026</v>
      </c>
      <c r="E61" s="179">
        <f>'[4]4-PROJEÇÃO (GA e GF)'!E63</f>
        <v>0</v>
      </c>
      <c r="F61" s="179">
        <f>'[4]4-PROJEÇÃO (GA e GF)'!F63</f>
        <v>0</v>
      </c>
      <c r="G61" s="179">
        <f>'[4]4-PROJEÇÃO (GA e GF)'!G63</f>
        <v>0</v>
      </c>
      <c r="H61" s="180">
        <f>'[4]4-PROJEÇÃO (GA e GF)'!H63</f>
        <v>21625755.915200051</v>
      </c>
      <c r="I61" s="182">
        <f>'[4]4-PROJEÇÃO (GA e GF)'!I63+'[4]4-PROJEÇÃO (GA e GF)'!J63</f>
        <v>1178.8393220889698</v>
      </c>
      <c r="J61" s="179">
        <f>'[4]4-PROJEÇÃO (GA e GF)'!K63</f>
        <v>53785511.275981434</v>
      </c>
      <c r="K61" s="179">
        <f>'[4]4-PROJEÇÃO (GA e GF)'!L63</f>
        <v>817932.56027973723</v>
      </c>
      <c r="L61" s="179">
        <f>'[4]4-PROJEÇÃO (GA e GF)'!M63</f>
        <v>0</v>
      </c>
      <c r="M61" s="179">
        <f>'[4]4-PROJEÇÃO (GA e GF)'!N63</f>
        <v>2853690.6421060576</v>
      </c>
      <c r="N61" s="180">
        <f>'[4]4-PROJEÇÃO (GA e GF)'!O63</f>
        <v>57457134.478367224</v>
      </c>
      <c r="O61" s="15">
        <f>'[4]4-PROJEÇÃO (GA e GF)'!P63</f>
        <v>-996013221.13769138</v>
      </c>
    </row>
    <row r="62" spans="1:15" x14ac:dyDescent="0.25">
      <c r="A62" s="199">
        <f t="shared" si="3"/>
        <v>2079</v>
      </c>
      <c r="B62" s="182">
        <f>'[4]4-PROJEÇÃO (GA e GF)'!B64</f>
        <v>1628.1437522225801</v>
      </c>
      <c r="C62" s="179">
        <f>'[4]4-PROJEÇÃO (GA e GF)'!C64</f>
        <v>10169539.949494265</v>
      </c>
      <c r="D62" s="179">
        <f>'[4]4-PROJEÇÃO (GA e GF)'!D64</f>
        <v>11722706.050871568</v>
      </c>
      <c r="E62" s="179">
        <f>'[4]4-PROJEÇÃO (GA e GF)'!E64</f>
        <v>0</v>
      </c>
      <c r="F62" s="179">
        <f>'[4]4-PROJEÇÃO (GA e GF)'!F64</f>
        <v>0</v>
      </c>
      <c r="G62" s="179">
        <f>'[4]4-PROJEÇÃO (GA e GF)'!G64</f>
        <v>0</v>
      </c>
      <c r="H62" s="180">
        <f>'[4]4-PROJEÇÃO (GA e GF)'!H64</f>
        <v>21892246.000365831</v>
      </c>
      <c r="I62" s="182">
        <f>'[4]4-PROJEÇÃO (GA e GF)'!I64+'[4]4-PROJEÇÃO (GA e GF)'!J64</f>
        <v>1192.8369836591601</v>
      </c>
      <c r="J62" s="179">
        <f>'[4]4-PROJEÇÃO (GA e GF)'!K64</f>
        <v>54694662.365563579</v>
      </c>
      <c r="K62" s="179">
        <f>'[4]4-PROJEÇÃO (GA e GF)'!L64</f>
        <v>887296.00724259042</v>
      </c>
      <c r="L62" s="179">
        <f>'[4]4-PROJEÇÃO (GA e GF)'!M64</f>
        <v>0</v>
      </c>
      <c r="M62" s="179">
        <f>'[4]4-PROJEÇÃO (GA e GF)'!N64</f>
        <v>2918568.5317252278</v>
      </c>
      <c r="N62" s="180">
        <f>'[4]4-PROJEÇÃO (GA e GF)'!O64</f>
        <v>58500526.904531397</v>
      </c>
      <c r="O62" s="15">
        <f>'[4]4-PROJEÇÃO (GA e GF)'!P64</f>
        <v>-1032621502.0418569</v>
      </c>
    </row>
    <row r="63" spans="1:15" x14ac:dyDescent="0.25">
      <c r="A63" s="199">
        <f t="shared" si="3"/>
        <v>2080</v>
      </c>
      <c r="B63" s="182">
        <f>'[4]4-PROJEÇÃO (GA e GF)'!B65</f>
        <v>1628.2901483555202</v>
      </c>
      <c r="C63" s="179">
        <f>'[4]4-PROJEÇÃO (GA e GF)'!C65</f>
        <v>10281412.190229302</v>
      </c>
      <c r="D63" s="179">
        <f>'[4]4-PROJEÇÃO (GA e GF)'!D65</f>
        <v>11851664.233827954</v>
      </c>
      <c r="E63" s="179">
        <f>'[4]4-PROJEÇÃO (GA e GF)'!E65</f>
        <v>0</v>
      </c>
      <c r="F63" s="179">
        <f>'[4]4-PROJEÇÃO (GA e GF)'!F65</f>
        <v>0</v>
      </c>
      <c r="G63" s="179">
        <f>'[4]4-PROJEÇÃO (GA e GF)'!G65</f>
        <v>0</v>
      </c>
      <c r="H63" s="180">
        <f>'[4]4-PROJEÇÃO (GA e GF)'!H65</f>
        <v>22133076.424057256</v>
      </c>
      <c r="I63" s="182">
        <f>'[4]4-PROJEÇÃO (GA e GF)'!I65+'[4]4-PROJEÇÃO (GA e GF)'!J65</f>
        <v>1236.7110637327701</v>
      </c>
      <c r="J63" s="179">
        <f>'[4]4-PROJEÇÃO (GA e GF)'!K65</f>
        <v>57008888.827655137</v>
      </c>
      <c r="K63" s="179">
        <f>'[4]4-PROJEÇÃO (GA e GF)'!L65</f>
        <v>949964.58227148745</v>
      </c>
      <c r="L63" s="179">
        <f>'[4]4-PROJEÇÃO (GA e GF)'!M65</f>
        <v>0</v>
      </c>
      <c r="M63" s="179">
        <f>'[4]4-PROJEÇÃO (GA e GF)'!N65</f>
        <v>2960646.4310005349</v>
      </c>
      <c r="N63" s="180">
        <f>'[4]4-PROJEÇÃO (GA e GF)'!O65</f>
        <v>60919499.840927161</v>
      </c>
      <c r="O63" s="15">
        <f>'[4]4-PROJEÇÃO (GA e GF)'!P65</f>
        <v>-1071407925.4587268</v>
      </c>
    </row>
    <row r="64" spans="1:15" x14ac:dyDescent="0.25">
      <c r="A64" s="199">
        <f t="shared" si="3"/>
        <v>2081</v>
      </c>
      <c r="B64" s="182">
        <f>'[4]4-PROJEÇÃO (GA e GF)'!B66</f>
        <v>1628.2960869118899</v>
      </c>
      <c r="C64" s="179">
        <f>'[4]4-PROJEÇÃO (GA e GF)'!C66</f>
        <v>10389687.225993251</v>
      </c>
      <c r="D64" s="179">
        <f>'[4]4-PROJEÇÃO (GA e GF)'!D66</f>
        <v>11976475.820508581</v>
      </c>
      <c r="E64" s="179">
        <f>'[4]4-PROJEÇÃO (GA e GF)'!E66</f>
        <v>0</v>
      </c>
      <c r="F64" s="179">
        <f>'[4]4-PROJEÇÃO (GA e GF)'!F66</f>
        <v>0</v>
      </c>
      <c r="G64" s="179">
        <f>'[4]4-PROJEÇÃO (GA e GF)'!G66</f>
        <v>0</v>
      </c>
      <c r="H64" s="180">
        <f>'[4]4-PROJEÇÃO (GA e GF)'!H66</f>
        <v>22366163.04650183</v>
      </c>
      <c r="I64" s="182">
        <f>'[4]4-PROJEÇÃO (GA e GF)'!I66+'[4]4-PROJEÇÃO (GA e GF)'!J66</f>
        <v>1233.6911313288001</v>
      </c>
      <c r="J64" s="179">
        <f>'[4]4-PROJEÇÃO (GA e GF)'!K66</f>
        <v>57454095.565529659</v>
      </c>
      <c r="K64" s="179">
        <f>'[4]4-PROJEÇÃO (GA e GF)'!L66</f>
        <v>1018370.8471832634</v>
      </c>
      <c r="L64" s="179">
        <f>'[4]4-PROJEÇÃO (GA e GF)'!M66</f>
        <v>0</v>
      </c>
      <c r="M64" s="179">
        <f>'[4]4-PROJEÇÃO (GA e GF)'!N66</f>
        <v>3028524.7391493148</v>
      </c>
      <c r="N64" s="180">
        <f>'[4]4-PROJEÇÃO (GA e GF)'!O66</f>
        <v>61500991.151862241</v>
      </c>
      <c r="O64" s="15">
        <f>'[4]4-PROJEÇÃO (GA e GF)'!P66</f>
        <v>-1110542753.5640872</v>
      </c>
    </row>
    <row r="65" spans="1:15" x14ac:dyDescent="0.25">
      <c r="A65" s="199">
        <f t="shared" si="3"/>
        <v>2082</v>
      </c>
      <c r="B65" s="182">
        <f>'[4]4-PROJEÇÃO (GA e GF)'!B67</f>
        <v>1628.39416744715</v>
      </c>
      <c r="C65" s="179">
        <f>'[4]4-PROJEÇÃO (GA e GF)'!C67</f>
        <v>10570306.764534185</v>
      </c>
      <c r="D65" s="179">
        <f>'[4]4-PROJEÇÃO (GA e GF)'!D67</f>
        <v>12184680.888572128</v>
      </c>
      <c r="E65" s="179">
        <f>'[4]4-PROJEÇÃO (GA e GF)'!E67</f>
        <v>0</v>
      </c>
      <c r="F65" s="179">
        <f>'[4]4-PROJEÇÃO (GA e GF)'!F67</f>
        <v>0</v>
      </c>
      <c r="G65" s="179">
        <f>'[4]4-PROJEÇÃO (GA e GF)'!G67</f>
        <v>0</v>
      </c>
      <c r="H65" s="180">
        <f>'[4]4-PROJEÇÃO (GA e GF)'!H67</f>
        <v>22754987.653106313</v>
      </c>
      <c r="I65" s="182">
        <f>'[4]4-PROJEÇÃO (GA e GF)'!I67+'[4]4-PROJEÇÃO (GA e GF)'!J67</f>
        <v>1229.61825005688</v>
      </c>
      <c r="J65" s="179">
        <f>'[4]4-PROJEÇÃO (GA e GF)'!K67</f>
        <v>57091512.566898644</v>
      </c>
      <c r="K65" s="179">
        <f>'[4]4-PROJEÇÃO (GA e GF)'!L67</f>
        <v>551762.0331550017</v>
      </c>
      <c r="L65" s="179">
        <f>'[4]4-PROJEÇÃO (GA e GF)'!M67</f>
        <v>0</v>
      </c>
      <c r="M65" s="179">
        <f>'[4]4-PROJEÇÃO (GA e GF)'!N67</f>
        <v>3058483.3693439406</v>
      </c>
      <c r="N65" s="180">
        <f>'[4]4-PROJEÇÃO (GA e GF)'!O67</f>
        <v>60701757.96939759</v>
      </c>
      <c r="O65" s="15">
        <f>'[4]4-PROJEÇÃO (GA e GF)'!P67</f>
        <v>-1148489523.8803785</v>
      </c>
    </row>
    <row r="66" spans="1:15" x14ac:dyDescent="0.25">
      <c r="A66" s="199">
        <f t="shared" si="3"/>
        <v>2083</v>
      </c>
      <c r="B66" s="182">
        <f>'[4]4-PROJEÇÃO (GA e GF)'!B68</f>
        <v>1628.4138030700601</v>
      </c>
      <c r="C66" s="179">
        <f>'[4]4-PROJEÇÃO (GA e GF)'!C68</f>
        <v>10692312.803928586</v>
      </c>
      <c r="D66" s="179">
        <f>'[4]4-PROJEÇÃO (GA e GF)'!D68</f>
        <v>12325320.577619493</v>
      </c>
      <c r="E66" s="179">
        <f>'[4]4-PROJEÇÃO (GA e GF)'!E68</f>
        <v>0</v>
      </c>
      <c r="F66" s="179">
        <f>'[4]4-PROJEÇÃO (GA e GF)'!F68</f>
        <v>0</v>
      </c>
      <c r="G66" s="179">
        <f>'[4]4-PROJEÇÃO (GA e GF)'!G68</f>
        <v>0</v>
      </c>
      <c r="H66" s="180">
        <f>'[4]4-PROJEÇÃO (GA e GF)'!H68</f>
        <v>23017633.381548077</v>
      </c>
      <c r="I66" s="182">
        <f>'[4]4-PROJEÇÃO (GA e GF)'!I68+'[4]4-PROJEÇÃO (GA e GF)'!J68</f>
        <v>1206.5850924000604</v>
      </c>
      <c r="J66" s="179">
        <f>'[4]4-PROJEÇÃO (GA e GF)'!K68</f>
        <v>56577013.695585214</v>
      </c>
      <c r="K66" s="179">
        <f>'[4]4-PROJEÇÃO (GA e GF)'!L68</f>
        <v>549821.30864930106</v>
      </c>
      <c r="L66" s="179">
        <f>'[4]4-PROJEÇÃO (GA e GF)'!M68</f>
        <v>0</v>
      </c>
      <c r="M66" s="179">
        <f>'[4]4-PROJEÇÃO (GA e GF)'!N68</f>
        <v>3074739.4491891065</v>
      </c>
      <c r="N66" s="180">
        <f>'[4]4-PROJEÇÃO (GA e GF)'!O68</f>
        <v>60201574.453423619</v>
      </c>
      <c r="O66" s="15">
        <f>'[4]4-PROJEÇÃO (GA e GF)'!P68</f>
        <v>-1185673464.9522538</v>
      </c>
    </row>
    <row r="67" spans="1:15" x14ac:dyDescent="0.25">
      <c r="A67" s="199">
        <f t="shared" si="3"/>
        <v>2084</v>
      </c>
      <c r="B67" s="182">
        <f>'[4]4-PROJEÇÃO (GA e GF)'!B69</f>
        <v>1628.4609505865701</v>
      </c>
      <c r="C67" s="179">
        <f>'[4]4-PROJEÇÃO (GA e GF)'!C69</f>
        <v>10861750.281960336</v>
      </c>
      <c r="D67" s="179">
        <f>'[4]4-PROJEÇÃO (GA e GF)'!D69</f>
        <v>12520635.779568821</v>
      </c>
      <c r="E67" s="179">
        <f>'[4]4-PROJEÇÃO (GA e GF)'!E69</f>
        <v>0</v>
      </c>
      <c r="F67" s="179">
        <f>'[4]4-PROJEÇÃO (GA e GF)'!F69</f>
        <v>0</v>
      </c>
      <c r="G67" s="179">
        <f>'[4]4-PROJEÇÃO (GA e GF)'!G69</f>
        <v>0</v>
      </c>
      <c r="H67" s="180">
        <f>'[4]4-PROJEÇÃO (GA e GF)'!H69</f>
        <v>23382386.06152916</v>
      </c>
      <c r="I67" s="182">
        <f>'[4]4-PROJEÇÃO (GA e GF)'!I69+'[4]4-PROJEÇÃO (GA e GF)'!J69</f>
        <v>1196.5207546426998</v>
      </c>
      <c r="J67" s="179">
        <f>'[4]4-PROJEÇÃO (GA e GF)'!K69</f>
        <v>56229571.888988316</v>
      </c>
      <c r="K67" s="179">
        <f>'[4]4-PROJEÇÃO (GA e GF)'!L69</f>
        <v>547001.13479963725</v>
      </c>
      <c r="L67" s="179">
        <f>'[4]4-PROJEÇÃO (GA e GF)'!M69</f>
        <v>0</v>
      </c>
      <c r="M67" s="179">
        <f>'[4]4-PROJEÇÃO (GA e GF)'!N69</f>
        <v>3086593.5735262516</v>
      </c>
      <c r="N67" s="180">
        <f>'[4]4-PROJEÇÃO (GA e GF)'!O69</f>
        <v>59863166.597314201</v>
      </c>
      <c r="O67" s="15">
        <f>'[4]4-PROJEÇÃO (GA e GF)'!P69</f>
        <v>-1222154245.4880388</v>
      </c>
    </row>
    <row r="68" spans="1:15" x14ac:dyDescent="0.25">
      <c r="A68" s="199">
        <f t="shared" si="3"/>
        <v>2085</v>
      </c>
      <c r="B68" s="182">
        <f>'[4]4-PROJEÇÃO (GA e GF)'!B70</f>
        <v>1628.47734266987</v>
      </c>
      <c r="C68" s="179">
        <f>'[4]4-PROJEÇÃO (GA e GF)'!C70</f>
        <v>10988474.997117648</v>
      </c>
      <c r="D68" s="179">
        <f>'[4]4-PROJEÇÃO (GA e GF)'!D70</f>
        <v>12666714.814859249</v>
      </c>
      <c r="E68" s="179">
        <f>'[4]4-PROJEÇÃO (GA e GF)'!E70</f>
        <v>0</v>
      </c>
      <c r="F68" s="179">
        <f>'[4]4-PROJEÇÃO (GA e GF)'!F70</f>
        <v>0</v>
      </c>
      <c r="G68" s="179">
        <f>'[4]4-PROJEÇÃO (GA e GF)'!G70</f>
        <v>0</v>
      </c>
      <c r="H68" s="180">
        <f>'[4]4-PROJEÇÃO (GA e GF)'!H70</f>
        <v>23655189.811976895</v>
      </c>
      <c r="I68" s="182">
        <f>'[4]4-PROJEÇÃO (GA e GF)'!I70+'[4]4-PROJEÇÃO (GA e GF)'!J70</f>
        <v>1180.5002095150301</v>
      </c>
      <c r="J68" s="179">
        <f>'[4]4-PROJEÇÃO (GA e GF)'!K70</f>
        <v>55885543.352096193</v>
      </c>
      <c r="K68" s="179">
        <f>'[4]4-PROJEÇÃO (GA e GF)'!L70</f>
        <v>559418.88826142205</v>
      </c>
      <c r="L68" s="179">
        <f>'[4]4-PROJEÇÃO (GA e GF)'!M70</f>
        <v>0</v>
      </c>
      <c r="M68" s="179">
        <f>'[4]4-PROJEÇÃO (GA e GF)'!N70</f>
        <v>3110395.1481049107</v>
      </c>
      <c r="N68" s="180">
        <f>'[4]4-PROJEÇÃO (GA e GF)'!O70</f>
        <v>59555357.388462529</v>
      </c>
      <c r="O68" s="15">
        <f>'[4]4-PROJEÇÃO (GA e GF)'!P70</f>
        <v>-1258054413.0645244</v>
      </c>
    </row>
    <row r="69" spans="1:15" x14ac:dyDescent="0.25">
      <c r="A69" s="199">
        <f t="shared" si="3"/>
        <v>2086</v>
      </c>
      <c r="B69" s="182">
        <f>'[4]4-PROJEÇÃO (GA e GF)'!B71</f>
        <v>1627.6503362206599</v>
      </c>
      <c r="C69" s="179">
        <f>'[4]4-PROJEÇÃO (GA e GF)'!C71</f>
        <v>11182603.642563369</v>
      </c>
      <c r="D69" s="179">
        <f>'[4]4-PROJEÇÃO (GA e GF)'!D71</f>
        <v>12890492.198882136</v>
      </c>
      <c r="E69" s="179">
        <f>'[4]4-PROJEÇÃO (GA e GF)'!E71</f>
        <v>0</v>
      </c>
      <c r="F69" s="179">
        <f>'[4]4-PROJEÇÃO (GA e GF)'!F71</f>
        <v>0</v>
      </c>
      <c r="G69" s="179">
        <f>'[4]4-PROJEÇÃO (GA e GF)'!G71</f>
        <v>0</v>
      </c>
      <c r="H69" s="180">
        <f>'[4]4-PROJEÇÃO (GA e GF)'!H71</f>
        <v>24073095.841445506</v>
      </c>
      <c r="I69" s="182">
        <f>'[4]4-PROJEÇÃO (GA e GF)'!I71+'[4]4-PROJEÇÃO (GA e GF)'!J71</f>
        <v>1197.2693063550801</v>
      </c>
      <c r="J69" s="179">
        <f>'[4]4-PROJEÇÃO (GA e GF)'!K71</f>
        <v>56542799.069183327</v>
      </c>
      <c r="K69" s="179">
        <f>'[4]4-PROJEÇÃO (GA e GF)'!L71</f>
        <v>569073.73655362672</v>
      </c>
      <c r="L69" s="179">
        <f>'[4]4-PROJEÇÃO (GA e GF)'!M71</f>
        <v>0</v>
      </c>
      <c r="M69" s="179">
        <f>'[4]4-PROJEÇÃO (GA e GF)'!N71</f>
        <v>3126803.7897376334</v>
      </c>
      <c r="N69" s="180">
        <f>'[4]4-PROJEÇÃO (GA e GF)'!O71</f>
        <v>60238676.595474586</v>
      </c>
      <c r="O69" s="15">
        <f>'[4]4-PROJEÇÃO (GA e GF)'!P71</f>
        <v>-1294219993.8185534</v>
      </c>
    </row>
    <row r="70" spans="1:15" x14ac:dyDescent="0.25">
      <c r="A70" s="199">
        <f t="shared" si="3"/>
        <v>2087</v>
      </c>
      <c r="B70" s="182">
        <f>'[4]4-PROJEÇÃO (GA e GF)'!B72</f>
        <v>1627.72774454406</v>
      </c>
      <c r="C70" s="179">
        <f>'[4]4-PROJEÇÃO (GA e GF)'!C72</f>
        <v>11349961.832922772</v>
      </c>
      <c r="D70" s="179">
        <f>'[4]4-PROJEÇÃO (GA e GF)'!D72</f>
        <v>13083410.549223699</v>
      </c>
      <c r="E70" s="179">
        <f>'[4]4-PROJEÇÃO (GA e GF)'!E72</f>
        <v>0</v>
      </c>
      <c r="F70" s="179">
        <f>'[4]4-PROJEÇÃO (GA e GF)'!F72</f>
        <v>0</v>
      </c>
      <c r="G70" s="179">
        <f>'[4]4-PROJEÇÃO (GA e GF)'!G72</f>
        <v>0</v>
      </c>
      <c r="H70" s="180">
        <f>'[4]4-PROJEÇÃO (GA e GF)'!H72</f>
        <v>24433372.38214647</v>
      </c>
      <c r="I70" s="182">
        <f>'[4]4-PROJEÇÃO (GA e GF)'!I72+'[4]4-PROJEÇÃO (GA e GF)'!J72</f>
        <v>1188.1833671700001</v>
      </c>
      <c r="J70" s="179">
        <f>'[4]4-PROJEÇÃO (GA e GF)'!K72</f>
        <v>56238062.351160139</v>
      </c>
      <c r="K70" s="179">
        <f>'[4]4-PROJEÇÃO (GA e GF)'!L72</f>
        <v>574173.34947807807</v>
      </c>
      <c r="L70" s="179">
        <f>'[4]4-PROJEÇÃO (GA e GF)'!M72</f>
        <v>0</v>
      </c>
      <c r="M70" s="179">
        <f>'[4]4-PROJEÇÃO (GA e GF)'!N72</f>
        <v>3175438.1183989882</v>
      </c>
      <c r="N70" s="180">
        <f>'[4]4-PROJEÇÃO (GA e GF)'!O72</f>
        <v>59987673.819037206</v>
      </c>
      <c r="O70" s="15">
        <f>'[4]4-PROJEÇÃO (GA e GF)'!P72</f>
        <v>-1329774295.2554443</v>
      </c>
    </row>
    <row r="71" spans="1:15" x14ac:dyDescent="0.25">
      <c r="A71" s="199">
        <f t="shared" si="3"/>
        <v>2088</v>
      </c>
      <c r="B71" s="182">
        <f>'[4]4-PROJEÇÃO (GA e GF)'!B73</f>
        <v>1627.81350221767</v>
      </c>
      <c r="C71" s="179">
        <f>'[4]4-PROJEÇÃO (GA e GF)'!C73</f>
        <v>11523111.874201614</v>
      </c>
      <c r="D71" s="179">
        <f>'[4]4-PROJEÇÃO (GA e GF)'!D73</f>
        <v>13283005.324079677</v>
      </c>
      <c r="E71" s="179">
        <f>'[4]4-PROJEÇÃO (GA e GF)'!E73</f>
        <v>0</v>
      </c>
      <c r="F71" s="179">
        <f>'[4]4-PROJEÇÃO (GA e GF)'!F73</f>
        <v>0</v>
      </c>
      <c r="G71" s="179">
        <f>'[4]4-PROJEÇÃO (GA e GF)'!G73</f>
        <v>0</v>
      </c>
      <c r="H71" s="180">
        <f>'[4]4-PROJEÇÃO (GA e GF)'!H73</f>
        <v>24806117.198281292</v>
      </c>
      <c r="I71" s="182">
        <f>'[4]4-PROJEÇÃO (GA e GF)'!I73+'[4]4-PROJEÇÃO (GA e GF)'!J73</f>
        <v>1188.1559013800002</v>
      </c>
      <c r="J71" s="179">
        <f>'[4]4-PROJEÇÃO (GA e GF)'!K73</f>
        <v>56547601.902237386</v>
      </c>
      <c r="K71" s="179">
        <f>'[4]4-PROJEÇÃO (GA e GF)'!L73</f>
        <v>592157.41633499321</v>
      </c>
      <c r="L71" s="179">
        <f>'[4]4-PROJEÇÃO (GA e GF)'!M73</f>
        <v>0</v>
      </c>
      <c r="M71" s="179">
        <f>'[4]4-PROJEÇÃO (GA e GF)'!N73</f>
        <v>3199874.1381805409</v>
      </c>
      <c r="N71" s="180">
        <f>'[4]4-PROJEÇÃO (GA e GF)'!O73</f>
        <v>60339633.456752919</v>
      </c>
      <c r="O71" s="15">
        <f>'[4]4-PROJEÇÃO (GA e GF)'!P73</f>
        <v>-1365307811.513916</v>
      </c>
    </row>
    <row r="72" spans="1:15" x14ac:dyDescent="0.25">
      <c r="A72" s="199">
        <f t="shared" si="3"/>
        <v>2089</v>
      </c>
      <c r="B72" s="182">
        <f>'[4]4-PROJEÇÃO (GA e GF)'!B74</f>
        <v>1627.8253511272901</v>
      </c>
      <c r="C72" s="179">
        <f>'[4]4-PROJEÇÃO (GA e GF)'!C74</f>
        <v>11655040.98946666</v>
      </c>
      <c r="D72" s="179">
        <f>'[4]4-PROJEÇÃO (GA e GF)'!D74</f>
        <v>13435083.613312474</v>
      </c>
      <c r="E72" s="179">
        <f>'[4]4-PROJEÇÃO (GA e GF)'!E74</f>
        <v>0</v>
      </c>
      <c r="F72" s="179">
        <f>'[4]4-PROJEÇÃO (GA e GF)'!F74</f>
        <v>0</v>
      </c>
      <c r="G72" s="179">
        <f>'[4]4-PROJEÇÃO (GA e GF)'!G74</f>
        <v>0</v>
      </c>
      <c r="H72" s="180">
        <f>'[4]4-PROJEÇÃO (GA e GF)'!H74</f>
        <v>25090124.602779135</v>
      </c>
      <c r="I72" s="182">
        <f>'[4]4-PROJEÇÃO (GA e GF)'!I74+'[4]4-PROJEÇÃO (GA e GF)'!J74</f>
        <v>1162.1541345400003</v>
      </c>
      <c r="J72" s="179">
        <f>'[4]4-PROJEÇÃO (GA e GF)'!K74</f>
        <v>55772159.918830559</v>
      </c>
      <c r="K72" s="179">
        <f>'[4]4-PROJEÇÃO (GA e GF)'!L74</f>
        <v>603210.30482457287</v>
      </c>
      <c r="L72" s="179">
        <f>'[4]4-PROJEÇÃO (GA e GF)'!M74</f>
        <v>0</v>
      </c>
      <c r="M72" s="179">
        <f>'[4]4-PROJEÇÃO (GA e GF)'!N74</f>
        <v>3237906.4362262869</v>
      </c>
      <c r="N72" s="180">
        <f>'[4]4-PROJEÇÃO (GA e GF)'!O74</f>
        <v>59613276.65988142</v>
      </c>
      <c r="O72" s="15">
        <f>'[4]4-PROJEÇÃO (GA e GF)'!P74</f>
        <v>-1399830963.5710182</v>
      </c>
    </row>
    <row r="73" spans="1:15" x14ac:dyDescent="0.25">
      <c r="A73" s="199">
        <f t="shared" si="3"/>
        <v>2090</v>
      </c>
      <c r="B73" s="182">
        <f>'[4]4-PROJEÇÃO (GA e GF)'!B75</f>
        <v>1627.85821295302</v>
      </c>
      <c r="C73" s="179">
        <f>'[4]4-PROJEÇÃO (GA e GF)'!C75</f>
        <v>11811144.713445054</v>
      </c>
      <c r="D73" s="179">
        <f>'[4]4-PROJEÇÃO (GA e GF)'!D75</f>
        <v>13615028.63331666</v>
      </c>
      <c r="E73" s="179">
        <f>'[4]4-PROJEÇÃO (GA e GF)'!E75</f>
        <v>0</v>
      </c>
      <c r="F73" s="179">
        <f>'[4]4-PROJEÇÃO (GA e GF)'!F75</f>
        <v>0</v>
      </c>
      <c r="G73" s="179">
        <f>'[4]4-PROJEÇÃO (GA e GF)'!G75</f>
        <v>0</v>
      </c>
      <c r="H73" s="180">
        <f>'[4]4-PROJEÇÃO (GA e GF)'!H75</f>
        <v>25426173.346761715</v>
      </c>
      <c r="I73" s="182">
        <f>'[4]4-PROJEÇÃO (GA e GF)'!I75+'[4]4-PROJEÇÃO (GA e GF)'!J75</f>
        <v>1126.1043294799999</v>
      </c>
      <c r="J73" s="179">
        <f>'[4]4-PROJEÇÃO (GA e GF)'!K75</f>
        <v>54231495.733468466</v>
      </c>
      <c r="K73" s="179">
        <f>'[4]4-PROJEÇÃO (GA e GF)'!L75</f>
        <v>584793.09116294782</v>
      </c>
      <c r="L73" s="179">
        <f>'[4]4-PROJEÇÃO (GA e GF)'!M75</f>
        <v>0</v>
      </c>
      <c r="M73" s="179">
        <f>'[4]4-PROJEÇÃO (GA e GF)'!N75</f>
        <v>3246605.7661943133</v>
      </c>
      <c r="N73" s="180">
        <f>'[4]4-PROJEÇÃO (GA e GF)'!O75</f>
        <v>58062894.590825729</v>
      </c>
      <c r="O73" s="15">
        <f>'[4]4-PROJEÇÃO (GA e GF)'!P75</f>
        <v>-1432467684.8150823</v>
      </c>
    </row>
    <row r="74" spans="1:15" x14ac:dyDescent="0.25">
      <c r="A74" s="199">
        <f t="shared" si="3"/>
        <v>2091</v>
      </c>
      <c r="B74" s="182">
        <f>'[4]4-PROJEÇÃO (GA e GF)'!B76</f>
        <v>1627.8607252500001</v>
      </c>
      <c r="C74" s="179">
        <f>'[4]4-PROJEÇÃO (GA e GF)'!C76</f>
        <v>11939820.225143883</v>
      </c>
      <c r="D74" s="179">
        <f>'[4]4-PROJEÇÃO (GA e GF)'!D76</f>
        <v>13763356.404984036</v>
      </c>
      <c r="E74" s="179">
        <f>'[4]4-PROJEÇÃO (GA e GF)'!E76</f>
        <v>0</v>
      </c>
      <c r="F74" s="179">
        <f>'[4]4-PROJEÇÃO (GA e GF)'!F76</f>
        <v>0</v>
      </c>
      <c r="G74" s="179">
        <f>'[4]4-PROJEÇÃO (GA e GF)'!G76</f>
        <v>0</v>
      </c>
      <c r="H74" s="180">
        <f>'[4]4-PROJEÇÃO (GA e GF)'!H76</f>
        <v>25703176.630127922</v>
      </c>
      <c r="I74" s="182">
        <f>'[4]4-PROJEÇÃO (GA e GF)'!I76+'[4]4-PROJEÇÃO (GA e GF)'!J76</f>
        <v>1082.0784300700002</v>
      </c>
      <c r="J74" s="179">
        <f>'[4]4-PROJEÇÃO (GA e GF)'!K76</f>
        <v>52419711.893261045</v>
      </c>
      <c r="K74" s="179">
        <f>'[4]4-PROJEÇÃO (GA e GF)'!L76</f>
        <v>569019.23428326927</v>
      </c>
      <c r="L74" s="179">
        <f>'[4]4-PROJEÇÃO (GA e GF)'!M76</f>
        <v>0</v>
      </c>
      <c r="M74" s="179">
        <f>'[4]4-PROJEÇÃO (GA e GF)'!N76</f>
        <v>3243806.6334826383</v>
      </c>
      <c r="N74" s="180">
        <f>'[4]4-PROJEÇÃO (GA e GF)'!O76</f>
        <v>56232537.761026949</v>
      </c>
      <c r="O74" s="15">
        <f>'[4]4-PROJEÇÃO (GA e GF)'!P76</f>
        <v>-1462997045.9459813</v>
      </c>
    </row>
    <row r="75" spans="1:15" x14ac:dyDescent="0.25">
      <c r="A75" s="199">
        <f t="shared" si="3"/>
        <v>2092</v>
      </c>
      <c r="B75" s="182">
        <f>'[4]4-PROJEÇÃO (GA e GF)'!B77</f>
        <v>1627.90572178</v>
      </c>
      <c r="C75" s="179">
        <f>'[4]4-PROJEÇÃO (GA e GF)'!C77</f>
        <v>12092836.04101626</v>
      </c>
      <c r="D75" s="179">
        <f>'[4]4-PROJEÇÃO (GA e GF)'!D77</f>
        <v>13939741.909098739</v>
      </c>
      <c r="E75" s="179">
        <f>'[4]4-PROJEÇÃO (GA e GF)'!E77</f>
        <v>0</v>
      </c>
      <c r="F75" s="179">
        <f>'[4]4-PROJEÇÃO (GA e GF)'!F77</f>
        <v>0</v>
      </c>
      <c r="G75" s="179">
        <f>'[4]4-PROJEÇÃO (GA e GF)'!G77</f>
        <v>0</v>
      </c>
      <c r="H75" s="180">
        <f>'[4]4-PROJEÇÃO (GA e GF)'!H77</f>
        <v>26032577.950114999</v>
      </c>
      <c r="I75" s="182">
        <f>'[4]4-PROJEÇÃO (GA e GF)'!I77+'[4]4-PROJEÇÃO (GA e GF)'!J77</f>
        <v>1053.0348203399999</v>
      </c>
      <c r="J75" s="179">
        <f>'[4]4-PROJEÇÃO (GA e GF)'!K77</f>
        <v>51146825.181079589</v>
      </c>
      <c r="K75" s="179">
        <f>'[4]4-PROJEÇÃO (GA e GF)'!L77</f>
        <v>559460.36032038357</v>
      </c>
      <c r="L75" s="179">
        <f>'[4]4-PROJEÇÃO (GA e GF)'!M77</f>
        <v>0</v>
      </c>
      <c r="M75" s="179">
        <f>'[4]4-PROJEÇÃO (GA e GF)'!N77</f>
        <v>3230651.0271225013</v>
      </c>
      <c r="N75" s="180">
        <f>'[4]4-PROJEÇÃO (GA e GF)'!O77</f>
        <v>54936936.568522468</v>
      </c>
      <c r="O75" s="15">
        <f>'[4]4-PROJEÇÃO (GA e GF)'!P77</f>
        <v>-1491901404.5643888</v>
      </c>
    </row>
    <row r="76" spans="1:15" x14ac:dyDescent="0.25">
      <c r="A76" s="199">
        <f t="shared" si="3"/>
        <v>2093</v>
      </c>
      <c r="B76" s="182">
        <f>'[4]4-PROJEÇÃO (GA e GF)'!B78</f>
        <v>1627.9290446</v>
      </c>
      <c r="C76" s="179">
        <f>'[4]4-PROJEÇÃO (GA e GF)'!C78</f>
        <v>12229883.803780345</v>
      </c>
      <c r="D76" s="179">
        <f>'[4]4-PROJEÇÃO (GA e GF)'!D78</f>
        <v>14097720.602903157</v>
      </c>
      <c r="E76" s="179">
        <f>'[4]4-PROJEÇÃO (GA e GF)'!E78</f>
        <v>0</v>
      </c>
      <c r="F76" s="179">
        <f>'[4]4-PROJEÇÃO (GA e GF)'!F78</f>
        <v>0</v>
      </c>
      <c r="G76" s="179">
        <f>'[4]4-PROJEÇÃO (GA e GF)'!G78</f>
        <v>0</v>
      </c>
      <c r="H76" s="180">
        <f>'[4]4-PROJEÇÃO (GA e GF)'!H78</f>
        <v>26327604.406683505</v>
      </c>
      <c r="I76" s="182">
        <f>'[4]4-PROJEÇÃO (GA e GF)'!I78+'[4]4-PROJEÇÃO (GA e GF)'!J78</f>
        <v>1022.0260498800002</v>
      </c>
      <c r="J76" s="179">
        <f>'[4]4-PROJEÇÃO (GA e GF)'!K78</f>
        <v>49957885.209141761</v>
      </c>
      <c r="K76" s="179">
        <f>'[4]4-PROJEÇÃO (GA e GF)'!L78</f>
        <v>557073.72600395663</v>
      </c>
      <c r="L76" s="179">
        <f>'[4]4-PROJEÇÃO (GA e GF)'!M78</f>
        <v>0</v>
      </c>
      <c r="M76" s="179">
        <f>'[4]4-PROJEÇÃO (GA e GF)'!N78</f>
        <v>3232823.1728309561</v>
      </c>
      <c r="N76" s="180">
        <f>'[4]4-PROJEÇÃO (GA e GF)'!O78</f>
        <v>53747782.107976675</v>
      </c>
      <c r="O76" s="15">
        <f>'[4]4-PROJEÇÃO (GA e GF)'!P78</f>
        <v>-1519321582.265682</v>
      </c>
    </row>
    <row r="77" spans="1:15" x14ac:dyDescent="0.25">
      <c r="A77" s="199">
        <f t="shared" si="3"/>
        <v>2094</v>
      </c>
      <c r="B77" s="182">
        <f>'[4]4-PROJEÇÃO (GA e GF)'!B79</f>
        <v>1627.96874774</v>
      </c>
      <c r="C77" s="179">
        <f>'[4]4-PROJEÇÃO (GA e GF)'!C79</f>
        <v>12376228.42283313</v>
      </c>
      <c r="D77" s="179">
        <f>'[4]4-PROJEÇÃO (GA e GF)'!D79</f>
        <v>14266416.036502186</v>
      </c>
      <c r="E77" s="179">
        <f>'[4]4-PROJEÇÃO (GA e GF)'!E79</f>
        <v>0</v>
      </c>
      <c r="F77" s="179">
        <f>'[4]4-PROJEÇÃO (GA e GF)'!F79</f>
        <v>0</v>
      </c>
      <c r="G77" s="179">
        <f>'[4]4-PROJEÇÃO (GA e GF)'!G79</f>
        <v>0</v>
      </c>
      <c r="H77" s="180">
        <f>'[4]4-PROJEÇÃO (GA e GF)'!H79</f>
        <v>26642644.459335316</v>
      </c>
      <c r="I77" s="182">
        <f>'[4]4-PROJEÇÃO (GA e GF)'!I79+'[4]4-PROJEÇÃO (GA e GF)'!J79</f>
        <v>1003.0221686999997</v>
      </c>
      <c r="J77" s="179">
        <f>'[4]4-PROJEÇÃO (GA e GF)'!K79</f>
        <v>48976904.471673876</v>
      </c>
      <c r="K77" s="179">
        <f>'[4]4-PROJEÇÃO (GA e GF)'!L79</f>
        <v>565099.09754910204</v>
      </c>
      <c r="L77" s="179">
        <f>'[4]4-PROJEÇÃO (GA e GF)'!M79</f>
        <v>0</v>
      </c>
      <c r="M77" s="179">
        <f>'[4]4-PROJEÇÃO (GA e GF)'!N79</f>
        <v>3233914.4157538856</v>
      </c>
      <c r="N77" s="180">
        <f>'[4]4-PROJEÇÃO (GA e GF)'!O79</f>
        <v>52775917.984976865</v>
      </c>
      <c r="O77" s="15">
        <f>'[4]4-PROJEÇÃO (GA e GF)'!P79</f>
        <v>-1545454855.7913234</v>
      </c>
    </row>
    <row r="78" spans="1:15" x14ac:dyDescent="0.25">
      <c r="A78" s="199">
        <f t="shared" si="3"/>
        <v>2095</v>
      </c>
      <c r="B78" s="186">
        <f>'[4]4-PROJEÇÃO (GA e GF)'!B80</f>
        <v>1627.9766052099999</v>
      </c>
      <c r="C78" s="187">
        <f>'[4]4-PROJEÇÃO (GA e GF)'!C80</f>
        <v>12507056.298469324</v>
      </c>
      <c r="D78" s="187">
        <f>'[4]4-PROJEÇÃO (GA e GF)'!D80</f>
        <v>14417224.896780998</v>
      </c>
      <c r="E78" s="187">
        <f>'[4]4-PROJEÇÃO (GA e GF)'!E80</f>
        <v>0</v>
      </c>
      <c r="F78" s="187">
        <f>'[4]4-PROJEÇÃO (GA e GF)'!F80</f>
        <v>0</v>
      </c>
      <c r="G78" s="187">
        <f>'[4]4-PROJEÇÃO (GA e GF)'!G80</f>
        <v>0</v>
      </c>
      <c r="H78" s="188">
        <f>'[4]4-PROJEÇÃO (GA e GF)'!H80</f>
        <v>26924281.195250321</v>
      </c>
      <c r="I78" s="186">
        <f>'[4]4-PROJEÇÃO (GA e GF)'!I80+'[4]4-PROJEÇÃO (GA e GF)'!J80</f>
        <v>982.0181129099999</v>
      </c>
      <c r="J78" s="187">
        <f>'[4]4-PROJEÇÃO (GA e GF)'!K80</f>
        <v>48436234.353691228</v>
      </c>
      <c r="K78" s="187">
        <f>'[4]4-PROJEÇÃO (GA e GF)'!L80</f>
        <v>585157.67576913221</v>
      </c>
      <c r="L78" s="187">
        <f>'[4]4-PROJEÇÃO (GA e GF)'!M80</f>
        <v>0</v>
      </c>
      <c r="M78" s="187">
        <f>'[4]4-PROJEÇÃO (GA e GF)'!N80</f>
        <v>3241063.4209904834</v>
      </c>
      <c r="N78" s="188">
        <f>'[4]4-PROJEÇÃO (GA e GF)'!O80</f>
        <v>52262455.450450845</v>
      </c>
      <c r="O78" s="16">
        <f>'[4]4-PROJEÇÃO (GA e GF)'!P80</f>
        <v>-1570793030.046524</v>
      </c>
    </row>
    <row r="79" spans="1:15" customFormat="1" ht="15" x14ac:dyDescent="0.25"/>
  </sheetData>
  <mergeCells count="2">
    <mergeCell ref="B1:H1"/>
    <mergeCell ref="I1:N1"/>
  </mergeCells>
  <conditionalFormatting sqref="O3:O21">
    <cfRule type="cellIs" dxfId="15" priority="4" stopIfTrue="1" operator="lessThan">
      <formula>0</formula>
    </cfRule>
  </conditionalFormatting>
  <conditionalFormatting sqref="O22:O40">
    <cfRule type="cellIs" dxfId="14" priority="3" stopIfTrue="1" operator="lessThan">
      <formula>0</formula>
    </cfRule>
  </conditionalFormatting>
  <conditionalFormatting sqref="O41:O59">
    <cfRule type="cellIs" dxfId="13" priority="2" stopIfTrue="1" operator="lessThan">
      <formula>0</formula>
    </cfRule>
  </conditionalFormatting>
  <conditionalFormatting sqref="O60:O78">
    <cfRule type="cellIs" dxfId="12" priority="1" stopIfTrue="1" operator="lessThan">
      <formula>0</formula>
    </cfRule>
  </conditionalFormatting>
  <pageMargins left="0.19685039370078741" right="7.874015748031496E-2" top="1.4960629921259843" bottom="1.2598425196850394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O79"/>
  <sheetViews>
    <sheetView showGridLines="0" zoomScaleNormal="100" workbookViewId="0">
      <selection activeCell="M9" sqref="M9"/>
    </sheetView>
  </sheetViews>
  <sheetFormatPr defaultColWidth="9.140625" defaultRowHeight="15.75" x14ac:dyDescent="0.25"/>
  <cols>
    <col min="1" max="1" width="4.140625" style="2" customWidth="1"/>
    <col min="2" max="2" width="5.7109375" style="2" customWidth="1"/>
    <col min="3" max="3" width="12.140625" style="2" customWidth="1"/>
    <col min="4" max="4" width="12.85546875" style="2" customWidth="1"/>
    <col min="5" max="5" width="13.7109375" style="2" customWidth="1"/>
    <col min="6" max="6" width="12.140625" style="2" customWidth="1"/>
    <col min="7" max="7" width="15.28515625" style="2" customWidth="1"/>
    <col min="8" max="8" width="14.28515625" style="2" customWidth="1"/>
    <col min="9" max="9" width="13" style="2" customWidth="1"/>
    <col min="10" max="10" width="14.28515625" style="2" customWidth="1"/>
    <col min="11" max="11" width="13.7109375" style="2" customWidth="1"/>
    <col min="12" max="12" width="13.140625" style="2" customWidth="1"/>
    <col min="13" max="13" width="14.42578125" style="2" customWidth="1"/>
    <col min="14" max="14" width="15.7109375" style="2" customWidth="1"/>
    <col min="15" max="15" width="14.42578125" style="2" customWidth="1"/>
    <col min="16" max="16384" width="9.140625" style="2"/>
  </cols>
  <sheetData>
    <row r="1" spans="1:15" x14ac:dyDescent="0.25">
      <c r="A1" s="175"/>
      <c r="B1" s="347" t="s">
        <v>219</v>
      </c>
      <c r="C1" s="347"/>
      <c r="D1" s="347"/>
      <c r="E1" s="347"/>
      <c r="F1" s="347"/>
      <c r="G1" s="347"/>
      <c r="H1" s="347"/>
      <c r="I1" s="347" t="s">
        <v>220</v>
      </c>
      <c r="J1" s="347"/>
      <c r="K1" s="347"/>
      <c r="L1" s="347"/>
      <c r="M1" s="347"/>
      <c r="N1" s="347"/>
      <c r="O1" s="176"/>
    </row>
    <row r="2" spans="1:15" ht="67.5" customHeight="1" x14ac:dyDescent="0.25">
      <c r="A2" s="202" t="s">
        <v>5</v>
      </c>
      <c r="B2" s="202" t="s">
        <v>6</v>
      </c>
      <c r="C2" s="203" t="s">
        <v>7</v>
      </c>
      <c r="D2" s="203" t="s">
        <v>8</v>
      </c>
      <c r="E2" s="203" t="s">
        <v>9</v>
      </c>
      <c r="F2" s="203" t="str">
        <f>'[4]4-PROJEÇÃO (GA e GF)'!$F$4</f>
        <v>Rentabilidade 5,87%  a.a.</v>
      </c>
      <c r="G2" s="203" t="s">
        <v>10</v>
      </c>
      <c r="H2" s="204" t="s">
        <v>11</v>
      </c>
      <c r="I2" s="203" t="s">
        <v>12</v>
      </c>
      <c r="J2" s="203" t="s">
        <v>13</v>
      </c>
      <c r="K2" s="203" t="s">
        <v>14</v>
      </c>
      <c r="L2" s="203" t="s">
        <v>15</v>
      </c>
      <c r="M2" s="203" t="s">
        <v>16</v>
      </c>
      <c r="N2" s="204" t="s">
        <v>17</v>
      </c>
      <c r="O2" s="205" t="s">
        <v>18</v>
      </c>
    </row>
    <row r="3" spans="1:15" x14ac:dyDescent="0.25">
      <c r="A3" s="206">
        <f>'[1]1-PREMISSA'!$C$6</f>
        <v>2020</v>
      </c>
      <c r="B3" s="179">
        <f>'[4]4-PROJEÇÃO (GA e GF)'!AC5</f>
        <v>1627.9918702281</v>
      </c>
      <c r="C3" s="179">
        <f>'[4]4-PROJEÇÃO (GA e GF)'!AD5</f>
        <v>5939829.498301845</v>
      </c>
      <c r="D3" s="179">
        <f>'[4]4-PROJEÇÃO (GA e GF)'!AE5</f>
        <v>6847003.4580424884</v>
      </c>
      <c r="E3" s="179">
        <f>'[4]4-PROJEÇÃO (GA e GF)'!AF5</f>
        <v>810049.1408454607</v>
      </c>
      <c r="F3" s="179">
        <f>'[4]4-PROJEÇÃO (GA e GF)'!AG5</f>
        <v>3436367.7730861064</v>
      </c>
      <c r="G3" s="179">
        <f>'[4]4-PROJEÇÃO (GA e GF)'!AH5</f>
        <v>0</v>
      </c>
      <c r="H3" s="180">
        <f>'[4]4-PROJEÇÃO (GA e GF)'!AI5</f>
        <v>17033249.8702759</v>
      </c>
      <c r="I3" s="181">
        <f>'[4]4-PROJEÇÃO (GA e GF)'!AJ5+'[4]4-PROJEÇÃO (GA e GF)'!AK5</f>
        <v>366.76104872190001</v>
      </c>
      <c r="J3" s="179">
        <f>'[4]4-PROJEÇÃO (GA e GF)'!AL5</f>
        <v>8240914.6399083426</v>
      </c>
      <c r="K3" s="179">
        <f>'[4]4-PROJEÇÃO (GA e GF)'!AM5</f>
        <v>553170.5816765636</v>
      </c>
      <c r="L3" s="179">
        <f>'[4]4-PROJEÇÃO (GA e GF)'!AN5</f>
        <v>0</v>
      </c>
      <c r="M3" s="179">
        <f>'[4]4-PROJEÇÃO (GA e GF)'!AO5</f>
        <v>1386643.0270000002</v>
      </c>
      <c r="N3" s="180">
        <f>'[4]4-PROJEÇÃO (GA e GF)'!AP5</f>
        <v>10180728.248584908</v>
      </c>
      <c r="O3" s="14">
        <f>'[4]4-PROJEÇÃO (GA e GF)'!AQ5</f>
        <v>61977556.411690995</v>
      </c>
    </row>
    <row r="4" spans="1:15" x14ac:dyDescent="0.25">
      <c r="A4" s="206">
        <f t="shared" ref="A4:A21" si="0">A3+1</f>
        <v>2021</v>
      </c>
      <c r="B4" s="179">
        <f>'[4]4-PROJEÇÃO (GA e GF)'!AC6</f>
        <v>1627.6812233666299</v>
      </c>
      <c r="C4" s="179">
        <f>'[4]4-PROJEÇÃO (GA e GF)'!AD6</f>
        <v>6010271.1892426098</v>
      </c>
      <c r="D4" s="179">
        <f>'[4]4-PROJEÇÃO (GA e GF)'!AE6</f>
        <v>6928203.5163269341</v>
      </c>
      <c r="E4" s="179">
        <f>'[4]4-PROJEÇÃO (GA e GF)'!AF6</f>
        <v>1090866.1763385537</v>
      </c>
      <c r="F4" s="179">
        <f>'[4]4-PROJEÇÃO (GA e GF)'!AG6</f>
        <v>3863058.1630696743</v>
      </c>
      <c r="G4" s="179">
        <f>'[4]4-PROJEÇÃO (GA e GF)'!AH6</f>
        <v>0</v>
      </c>
      <c r="H4" s="180">
        <f>'[4]4-PROJEÇÃO (GA e GF)'!AI6</f>
        <v>17892399.044977769</v>
      </c>
      <c r="I4" s="182">
        <f>'[4]4-PROJEÇÃO (GA e GF)'!AJ6+'[4]4-PROJEÇÃO (GA e GF)'!AK6</f>
        <v>362.7686165317208</v>
      </c>
      <c r="J4" s="179">
        <f>'[4]4-PROJEÇÃO (GA e GF)'!AL6</f>
        <v>8348547.7728822762</v>
      </c>
      <c r="K4" s="179">
        <f>'[4]4-PROJEÇÃO (GA e GF)'!AM6</f>
        <v>592308.64504918142</v>
      </c>
      <c r="L4" s="179">
        <f>'[4]4-PROJEÇÃO (GA e GF)'!AN6</f>
        <v>0</v>
      </c>
      <c r="M4" s="179">
        <f>'[4]4-PROJEÇÃO (GA e GF)'!AO6</f>
        <v>1255850.7041229426</v>
      </c>
      <c r="N4" s="180">
        <f>'[4]4-PROJEÇÃO (GA e GF)'!AP6</f>
        <v>10196707.1220544</v>
      </c>
      <c r="O4" s="15">
        <f>'[4]4-PROJEÇÃO (GA e GF)'!AQ6</f>
        <v>69673248.334614366</v>
      </c>
    </row>
    <row r="5" spans="1:15" x14ac:dyDescent="0.25">
      <c r="A5" s="206">
        <f t="shared" si="0"/>
        <v>2022</v>
      </c>
      <c r="B5" s="179">
        <f>'[4]4-PROJEÇÃO (GA e GF)'!AC7</f>
        <v>1627.7708096731501</v>
      </c>
      <c r="C5" s="179">
        <f>'[4]4-PROJEÇÃO (GA e GF)'!AD7</f>
        <v>6066125.0998998079</v>
      </c>
      <c r="D5" s="179">
        <f>'[4]4-PROJEÇÃO (GA e GF)'!AE7</f>
        <v>6992587.8424299574</v>
      </c>
      <c r="E5" s="179">
        <f>'[4]4-PROJEÇÃO (GA e GF)'!AF7</f>
        <v>1652662.2571529089</v>
      </c>
      <c r="F5" s="179">
        <f>'[4]4-PROJEÇÃO (GA e GF)'!AG7</f>
        <v>4183295.803934989</v>
      </c>
      <c r="G5" s="179">
        <f>'[4]4-PROJEÇÃO (GA e GF)'!AH7</f>
        <v>0</v>
      </c>
      <c r="H5" s="180">
        <f>'[4]4-PROJEÇÃO (GA e GF)'!AI7</f>
        <v>18894671.003417663</v>
      </c>
      <c r="I5" s="182">
        <f>'[4]4-PROJEÇÃO (GA e GF)'!AJ7+'[4]4-PROJEÇÃO (GA e GF)'!AK7</f>
        <v>432.14476900160491</v>
      </c>
      <c r="J5" s="179">
        <f>'[4]4-PROJEÇÃO (GA e GF)'!AL7</f>
        <v>11263941.235460462</v>
      </c>
      <c r="K5" s="179">
        <f>'[4]4-PROJEÇÃO (GA e GF)'!AM7</f>
        <v>583401.9816424275</v>
      </c>
      <c r="L5" s="179">
        <f>'[4]4-PROJEÇÃO (GA e GF)'!AN7</f>
        <v>0</v>
      </c>
      <c r="M5" s="179">
        <f>'[4]4-PROJEÇÃO (GA e GF)'!AO7</f>
        <v>1271593.7082209219</v>
      </c>
      <c r="N5" s="180">
        <f>'[4]4-PROJEÇÃO (GA e GF)'!AP7</f>
        <v>13118936.92532381</v>
      </c>
      <c r="O5" s="15">
        <f>'[4]4-PROJEÇÃO (GA e GF)'!AQ7</f>
        <v>75448982.412708223</v>
      </c>
    </row>
    <row r="6" spans="1:15" x14ac:dyDescent="0.25">
      <c r="A6" s="206">
        <f t="shared" si="0"/>
        <v>2023</v>
      </c>
      <c r="B6" s="179">
        <f>'[4]4-PROJEÇÃO (GA e GF)'!AC8</f>
        <v>1627.8545305146001</v>
      </c>
      <c r="C6" s="179">
        <f>'[4]4-PROJEÇÃO (GA e GF)'!AD8</f>
        <v>6135984.5508502489</v>
      </c>
      <c r="D6" s="179">
        <f>'[4]4-PROJEÇÃO (GA e GF)'!AE8</f>
        <v>7073116.7367982836</v>
      </c>
      <c r="E6" s="179">
        <f>'[4]4-PROJEÇÃO (GA e GF)'!AF8</f>
        <v>2781981.4662073972</v>
      </c>
      <c r="F6" s="179">
        <f>'[4]4-PROJEÇÃO (GA e GF)'!AG8</f>
        <v>4409104.5010610027</v>
      </c>
      <c r="G6" s="179">
        <f>'[4]4-PROJEÇÃO (GA e GF)'!AH8</f>
        <v>0</v>
      </c>
      <c r="H6" s="180">
        <f>'[4]4-PROJEÇÃO (GA e GF)'!AI8</f>
        <v>20400187.254916932</v>
      </c>
      <c r="I6" s="182">
        <f>'[4]4-PROJEÇÃO (GA e GF)'!AJ8+'[4]4-PROJEÇÃO (GA e GF)'!AK8</f>
        <v>509.62163315310806</v>
      </c>
      <c r="J6" s="179">
        <f>'[4]4-PROJEÇÃO (GA e GF)'!AL8</f>
        <v>14410964.439168151</v>
      </c>
      <c r="K6" s="179">
        <f>'[4]4-PROJEÇÃO (GA e GF)'!AM8</f>
        <v>576709.23180218099</v>
      </c>
      <c r="L6" s="179">
        <f>'[4]4-PROJEÇÃO (GA e GF)'!AN8</f>
        <v>0</v>
      </c>
      <c r="M6" s="179">
        <f>'[4]4-PROJEÇÃO (GA e GF)'!AO8</f>
        <v>1339878.7006874774</v>
      </c>
      <c r="N6" s="180">
        <f>'[4]4-PROJEÇÃO (GA e GF)'!AP8</f>
        <v>16327552.371657809</v>
      </c>
      <c r="O6" s="15">
        <f>'[4]4-PROJEÇÃO (GA e GF)'!AQ8</f>
        <v>79521617.295967355</v>
      </c>
    </row>
    <row r="7" spans="1:15" x14ac:dyDescent="0.25">
      <c r="A7" s="206">
        <f t="shared" si="0"/>
        <v>2024</v>
      </c>
      <c r="B7" s="179">
        <f>'[4]4-PROJEÇÃO (GA e GF)'!AC9</f>
        <v>1627.8531958589099</v>
      </c>
      <c r="C7" s="179">
        <f>'[4]4-PROJEÇÃO (GA e GF)'!AD9</f>
        <v>6198376.1125606503</v>
      </c>
      <c r="D7" s="179">
        <f>'[4]4-PROJEÇÃO (GA e GF)'!AE9</f>
        <v>7145037.1915699122</v>
      </c>
      <c r="E7" s="179">
        <f>'[4]4-PROJEÇÃO (GA e GF)'!AF9</f>
        <v>3933721.7932172595</v>
      </c>
      <c r="F7" s="179">
        <f>'[4]4-PROJEÇÃO (GA e GF)'!AG9</f>
        <v>4609724.0810343148</v>
      </c>
      <c r="G7" s="179">
        <f>'[4]4-PROJEÇÃO (GA e GF)'!AH9</f>
        <v>0</v>
      </c>
      <c r="H7" s="180">
        <f>'[4]4-PROJEÇÃO (GA e GF)'!AI9</f>
        <v>21886859.178382136</v>
      </c>
      <c r="I7" s="182">
        <f>'[4]4-PROJEÇÃO (GA e GF)'!AJ9+'[4]4-PROJEÇÃO (GA e GF)'!AK9</f>
        <v>560.04905905932662</v>
      </c>
      <c r="J7" s="179">
        <f>'[4]4-PROJEÇÃO (GA e GF)'!AL9</f>
        <v>16265241.482831841</v>
      </c>
      <c r="K7" s="179">
        <f>'[4]4-PROJEÇÃO (GA e GF)'!AM9</f>
        <v>587901.03680483554</v>
      </c>
      <c r="L7" s="179">
        <f>'[4]4-PROJEÇÃO (GA e GF)'!AN9</f>
        <v>0</v>
      </c>
      <c r="M7" s="179">
        <f>'[4]4-PROJEÇÃO (GA e GF)'!AO9</f>
        <v>1415387.0281194518</v>
      </c>
      <c r="N7" s="180">
        <f>'[4]4-PROJEÇÃO (GA e GF)'!AP9</f>
        <v>18268529.547756128</v>
      </c>
      <c r="O7" s="15">
        <f>'[4]4-PROJEÇÃO (GA e GF)'!AQ9</f>
        <v>83139946.926593363</v>
      </c>
    </row>
    <row r="8" spans="1:15" x14ac:dyDescent="0.25">
      <c r="A8" s="206">
        <f t="shared" si="0"/>
        <v>2025</v>
      </c>
      <c r="B8" s="179">
        <f>'[4]4-PROJEÇÃO (GA e GF)'!AC10</f>
        <v>1627.81319164974</v>
      </c>
      <c r="C8" s="179">
        <f>'[4]4-PROJEÇÃO (GA e GF)'!AD10</f>
        <v>6260211.4692449309</v>
      </c>
      <c r="D8" s="179">
        <f>'[4]4-PROJEÇÃO (GA e GF)'!AE10</f>
        <v>7216316.4936386999</v>
      </c>
      <c r="E8" s="179">
        <f>'[4]4-PROJEÇÃO (GA e GF)'!AF10</f>
        <v>5108218.7286206987</v>
      </c>
      <c r="F8" s="179">
        <f>'[4]4-PROJEÇÃO (GA e GF)'!AG10</f>
        <v>4809362.2811047509</v>
      </c>
      <c r="G8" s="179">
        <f>'[4]4-PROJEÇÃO (GA e GF)'!AH10</f>
        <v>0</v>
      </c>
      <c r="H8" s="180">
        <f>'[4]4-PROJEÇÃO (GA e GF)'!AI10</f>
        <v>23394108.97260908</v>
      </c>
      <c r="I8" s="182">
        <f>'[4]4-PROJEÇÃO (GA e GF)'!AJ10+'[4]4-PROJEÇÃO (GA e GF)'!AK10</f>
        <v>600.46400841054992</v>
      </c>
      <c r="J8" s="179">
        <f>'[4]4-PROJEÇÃO (GA e GF)'!AL10</f>
        <v>17752800.652043406</v>
      </c>
      <c r="K8" s="179">
        <f>'[4]4-PROJEÇÃO (GA e GF)'!AM10</f>
        <v>576638.31177911069</v>
      </c>
      <c r="L8" s="179">
        <f>'[4]4-PROJEÇÃO (GA e GF)'!AN10</f>
        <v>0</v>
      </c>
      <c r="M8" s="179">
        <f>'[4]4-PROJEÇÃO (GA e GF)'!AO10</f>
        <v>1464040.3254037614</v>
      </c>
      <c r="N8" s="180">
        <f>'[4]4-PROJEÇÃO (GA e GF)'!AP10</f>
        <v>19793479.289226279</v>
      </c>
      <c r="O8" s="15">
        <f>'[4]4-PROJEÇÃO (GA e GF)'!AQ10</f>
        <v>86740576.609976158</v>
      </c>
    </row>
    <row r="9" spans="1:15" x14ac:dyDescent="0.25">
      <c r="A9" s="206">
        <f t="shared" si="0"/>
        <v>2026</v>
      </c>
      <c r="B9" s="179">
        <f>'[4]4-PROJEÇÃO (GA e GF)'!AC11</f>
        <v>1627.7798212753701</v>
      </c>
      <c r="C9" s="179">
        <f>'[4]4-PROJEÇÃO (GA e GF)'!AD11</f>
        <v>6324654.5914481916</v>
      </c>
      <c r="D9" s="179">
        <f>'[4]4-PROJEÇÃO (GA e GF)'!AE11</f>
        <v>7290601.8381420961</v>
      </c>
      <c r="E9" s="179">
        <f>'[4]4-PROJEÇÃO (GA e GF)'!AF11</f>
        <v>6592440.0592143796</v>
      </c>
      <c r="F9" s="179">
        <f>'[4]4-PROJEÇÃO (GA e GF)'!AG11</f>
        <v>5033136.2724266639</v>
      </c>
      <c r="G9" s="179">
        <f>'[4]4-PROJEÇÃO (GA e GF)'!AH11</f>
        <v>0</v>
      </c>
      <c r="H9" s="180">
        <f>'[4]4-PROJEÇÃO (GA e GF)'!AI11</f>
        <v>25240832.761231333</v>
      </c>
      <c r="I9" s="182">
        <f>'[4]4-PROJEÇÃO (GA e GF)'!AJ11+'[4]4-PROJEÇÃO (GA e GF)'!AK11</f>
        <v>634.36402239289907</v>
      </c>
      <c r="J9" s="179">
        <f>'[4]4-PROJEÇÃO (GA e GF)'!AL11</f>
        <v>19145937.902760066</v>
      </c>
      <c r="K9" s="179">
        <f>'[4]4-PROJEÇÃO (GA e GF)'!AM11</f>
        <v>554148.42513419106</v>
      </c>
      <c r="L9" s="179">
        <f>'[4]4-PROJEÇÃO (GA e GF)'!AN11</f>
        <v>0</v>
      </c>
      <c r="M9" s="179">
        <f>'[4]4-PROJEÇÃO (GA e GF)'!AO11</f>
        <v>1504809.0464118922</v>
      </c>
      <c r="N9" s="180">
        <f>'[4]4-PROJEÇÃO (GA e GF)'!AP11</f>
        <v>21204895.374306146</v>
      </c>
      <c r="O9" s="15">
        <f>'[4]4-PROJEÇÃO (GA e GF)'!AQ11</f>
        <v>90776513.996901348</v>
      </c>
    </row>
    <row r="10" spans="1:15" x14ac:dyDescent="0.25">
      <c r="A10" s="206">
        <f t="shared" si="0"/>
        <v>2027</v>
      </c>
      <c r="B10" s="179">
        <f>'[4]4-PROJEÇÃO (GA e GF)'!AC12</f>
        <v>1627.76186719417</v>
      </c>
      <c r="C10" s="179">
        <f>'[4]4-PROJEÇÃO (GA e GF)'!AD12</f>
        <v>6386493.0491610002</v>
      </c>
      <c r="D10" s="179">
        <f>'[4]4-PROJEÇÃO (GA e GF)'!AE12</f>
        <v>7361884.7148510413</v>
      </c>
      <c r="E10" s="179">
        <f>'[4]4-PROJEÇÃO (GA e GF)'!AF12</f>
        <v>8105834.9945470719</v>
      </c>
      <c r="F10" s="179">
        <f>'[4]4-PROJEÇÃO (GA e GF)'!AG12</f>
        <v>5219274.7788075823</v>
      </c>
      <c r="G10" s="179">
        <f>'[4]4-PROJEÇÃO (GA e GF)'!AH12</f>
        <v>0</v>
      </c>
      <c r="H10" s="180">
        <f>'[4]4-PROJEÇÃO (GA e GF)'!AI12</f>
        <v>27073487.537366696</v>
      </c>
      <c r="I10" s="182">
        <f>'[4]4-PROJEÇÃO (GA e GF)'!AJ12+'[4]4-PROJEÇÃO (GA e GF)'!AK12</f>
        <v>688.06635697756326</v>
      </c>
      <c r="J10" s="179">
        <f>'[4]4-PROJEÇÃO (GA e GF)'!AL12</f>
        <v>21605580.782552365</v>
      </c>
      <c r="K10" s="179">
        <f>'[4]4-PROJEÇÃO (GA e GF)'!AM12</f>
        <v>566815.58610641502</v>
      </c>
      <c r="L10" s="179">
        <f>'[4]4-PROJEÇÃO (GA e GF)'!AN12</f>
        <v>0</v>
      </c>
      <c r="M10" s="179">
        <f>'[4]4-PROJEÇÃO (GA e GF)'!AO12</f>
        <v>1543938.9250030112</v>
      </c>
      <c r="N10" s="180">
        <f>'[4]4-PROJEÇÃO (GA e GF)'!AP12</f>
        <v>23716335.293661792</v>
      </c>
      <c r="O10" s="15">
        <f>'[4]4-PROJEÇÃO (GA e GF)'!AQ12</f>
        <v>94133666.240606263</v>
      </c>
    </row>
    <row r="11" spans="1:15" x14ac:dyDescent="0.25">
      <c r="A11" s="206">
        <f t="shared" si="0"/>
        <v>2028</v>
      </c>
      <c r="B11" s="179">
        <f>'[4]4-PROJEÇÃO (GA e GF)'!AC13</f>
        <v>1627.7862070052697</v>
      </c>
      <c r="C11" s="179">
        <f>'[4]4-PROJEÇÃO (GA e GF)'!AD13</f>
        <v>6450528.4491356835</v>
      </c>
      <c r="D11" s="179">
        <f>'[4]4-PROJEÇÃO (GA e GF)'!AE13</f>
        <v>7435700.0668218583</v>
      </c>
      <c r="E11" s="179">
        <f>'[4]4-PROJEÇÃO (GA e GF)'!AF13</f>
        <v>9941227.6325980872</v>
      </c>
      <c r="F11" s="179">
        <f>'[4]4-PROJEÇÃO (GA e GF)'!AG13</f>
        <v>5355748.1478240537</v>
      </c>
      <c r="G11" s="179">
        <f>'[4]4-PROJEÇÃO (GA e GF)'!AH13</f>
        <v>0</v>
      </c>
      <c r="H11" s="180">
        <f>'[4]4-PROJEÇÃO (GA e GF)'!AI13</f>
        <v>29183204.296379682</v>
      </c>
      <c r="I11" s="182">
        <f>'[4]4-PROJEÇÃO (GA e GF)'!AJ13+'[4]4-PROJEÇÃO (GA e GF)'!AK13</f>
        <v>750.20572321212524</v>
      </c>
      <c r="J11" s="179">
        <f>'[4]4-PROJEÇÃO (GA e GF)'!AL13</f>
        <v>24536694.74439463</v>
      </c>
      <c r="K11" s="179">
        <f>'[4]4-PROJEÇÃO (GA e GF)'!AM13</f>
        <v>580478.07570893539</v>
      </c>
      <c r="L11" s="179">
        <f>'[4]4-PROJEÇÃO (GA e GF)'!AN13</f>
        <v>0</v>
      </c>
      <c r="M11" s="179">
        <f>'[4]4-PROJEÇÃO (GA e GF)'!AO13</f>
        <v>1604628.4817660847</v>
      </c>
      <c r="N11" s="180">
        <f>'[4]4-PROJEÇÃO (GA e GF)'!AP13</f>
        <v>26721801.301869653</v>
      </c>
      <c r="O11" s="15">
        <f>'[4]4-PROJEÇÃO (GA e GF)'!AQ13</f>
        <v>96595069.235116303</v>
      </c>
    </row>
    <row r="12" spans="1:15" x14ac:dyDescent="0.25">
      <c r="A12" s="206">
        <f t="shared" si="0"/>
        <v>2029</v>
      </c>
      <c r="B12" s="179">
        <f>'[4]4-PROJEÇÃO (GA e GF)'!AC14</f>
        <v>1627.7876758104003</v>
      </c>
      <c r="C12" s="179">
        <f>'[4]4-PROJEÇÃO (GA e GF)'!AD14</f>
        <v>6515075.1993020857</v>
      </c>
      <c r="D12" s="179">
        <f>'[4]4-PROJEÇÃO (GA e GF)'!AE14</f>
        <v>7510104.8661045842</v>
      </c>
      <c r="E12" s="179">
        <f>'[4]4-PROJEÇÃO (GA e GF)'!AF14</f>
        <v>11812517.539910669</v>
      </c>
      <c r="F12" s="179">
        <f>'[4]4-PROJEÇÃO (GA e GF)'!AG14</f>
        <v>5443243.0071305484</v>
      </c>
      <c r="G12" s="179">
        <f>'[4]4-PROJEÇÃO (GA e GF)'!AH14</f>
        <v>0</v>
      </c>
      <c r="H12" s="180">
        <f>'[4]4-PROJEÇÃO (GA e GF)'!AI14</f>
        <v>31280940.612447888</v>
      </c>
      <c r="I12" s="182">
        <f>'[4]4-PROJEÇÃO (GA e GF)'!AJ14+'[4]4-PROJEÇÃO (GA e GF)'!AK14</f>
        <v>811.41262220026044</v>
      </c>
      <c r="J12" s="179">
        <f>'[4]4-PROJEÇÃO (GA e GF)'!AL14</f>
        <v>27466374.805763561</v>
      </c>
      <c r="K12" s="179">
        <f>'[4]4-PROJEÇÃO (GA e GF)'!AM14</f>
        <v>561361.38860633387</v>
      </c>
      <c r="L12" s="179">
        <f>'[4]4-PROJEÇÃO (GA e GF)'!AN14</f>
        <v>0</v>
      </c>
      <c r="M12" s="179">
        <f>'[4]4-PROJEÇÃO (GA e GF)'!AO14</f>
        <v>1675166.8107903777</v>
      </c>
      <c r="N12" s="180">
        <f>'[4]4-PROJEÇÃO (GA e GF)'!AP14</f>
        <v>29702903.005160272</v>
      </c>
      <c r="O12" s="15">
        <f>'[4]4-PROJEÇÃO (GA e GF)'!AQ14</f>
        <v>98173106.842403919</v>
      </c>
    </row>
    <row r="13" spans="1:15" x14ac:dyDescent="0.25">
      <c r="A13" s="206">
        <f t="shared" si="0"/>
        <v>2030</v>
      </c>
      <c r="B13" s="179">
        <f>'[4]4-PROJEÇÃO (GA e GF)'!AC15</f>
        <v>1627.7470521478103</v>
      </c>
      <c r="C13" s="179">
        <f>'[4]4-PROJEÇÃO (GA e GF)'!AD15</f>
        <v>6575520.1010029204</v>
      </c>
      <c r="D13" s="179">
        <f>'[4]4-PROJEÇÃO (GA e GF)'!AE15</f>
        <v>7579781.352792454</v>
      </c>
      <c r="E13" s="179">
        <f>'[4]4-PROJEÇÃO (GA e GF)'!AF15</f>
        <v>14018505.190488987</v>
      </c>
      <c r="F13" s="179">
        <f>'[4]4-PROJEÇÃO (GA e GF)'!AG15</f>
        <v>5369002.5917364778</v>
      </c>
      <c r="G13" s="179">
        <f>'[4]4-PROJEÇÃO (GA e GF)'!AH15</f>
        <v>0</v>
      </c>
      <c r="H13" s="180">
        <f>'[4]4-PROJEÇÃO (GA e GF)'!AI15</f>
        <v>33542809.236020837</v>
      </c>
      <c r="I13" s="182">
        <f>'[4]4-PROJEÇÃO (GA e GF)'!AJ15+'[4]4-PROJEÇÃO (GA e GF)'!AK15</f>
        <v>903.80183729461498</v>
      </c>
      <c r="J13" s="179">
        <f>'[4]4-PROJEÇÃO (GA e GF)'!AL15</f>
        <v>32556259.05342241</v>
      </c>
      <c r="K13" s="179">
        <f>'[4]4-PROJEÇÃO (GA e GF)'!AM15</f>
        <v>580419.76900475973</v>
      </c>
      <c r="L13" s="179">
        <f>'[4]4-PROJEÇÃO (GA e GF)'!AN15</f>
        <v>0</v>
      </c>
      <c r="M13" s="179">
        <f>'[4]4-PROJEÇÃO (GA e GF)'!AO15</f>
        <v>1745113.8510332322</v>
      </c>
      <c r="N13" s="180">
        <f>'[4]4-PROJEÇÃO (GA e GF)'!AP15</f>
        <v>34881792.673460402</v>
      </c>
      <c r="O13" s="15">
        <f>'[4]4-PROJEÇÃO (GA e GF)'!AQ15</f>
        <v>96834123.404964358</v>
      </c>
    </row>
    <row r="14" spans="1:15" x14ac:dyDescent="0.25">
      <c r="A14" s="206">
        <f t="shared" si="0"/>
        <v>2031</v>
      </c>
      <c r="B14" s="179">
        <f>'[4]4-PROJEÇÃO (GA e GF)'!AC16</f>
        <v>1627.82621387676</v>
      </c>
      <c r="C14" s="179">
        <f>'[4]4-PROJEÇÃO (GA e GF)'!AD16</f>
        <v>6646259.2408890575</v>
      </c>
      <c r="D14" s="179">
        <f>'[4]4-PROJEÇÃO (GA e GF)'!AE16</f>
        <v>7661324.2885884745</v>
      </c>
      <c r="E14" s="179">
        <f>'[4]4-PROJEÇÃO (GA e GF)'!AF16</f>
        <v>16267431.342324881</v>
      </c>
      <c r="F14" s="179">
        <f>'[4]4-PROJEÇÃO (GA e GF)'!AG16</f>
        <v>5220111.6645424617</v>
      </c>
      <c r="G14" s="179">
        <f>'[4]4-PROJEÇÃO (GA e GF)'!AH16</f>
        <v>0</v>
      </c>
      <c r="H14" s="180">
        <f>'[4]4-PROJEÇÃO (GA e GF)'!AI16</f>
        <v>35795126.536344871</v>
      </c>
      <c r="I14" s="182">
        <f>'[4]4-PROJEÇÃO (GA e GF)'!AJ16+'[4]4-PROJEÇÃO (GA e GF)'!AK16</f>
        <v>977.89134360582204</v>
      </c>
      <c r="J14" s="179">
        <f>'[4]4-PROJEÇÃO (GA e GF)'!AL16</f>
        <v>36025629.225893393</v>
      </c>
      <c r="K14" s="179">
        <f>'[4]4-PROJEÇÃO (GA e GF)'!AM16</f>
        <v>596577.90616586921</v>
      </c>
      <c r="L14" s="179">
        <f>'[4]4-PROJEÇÃO (GA e GF)'!AN16</f>
        <v>0</v>
      </c>
      <c r="M14" s="179">
        <f>'[4]4-PROJEÇÃO (GA e GF)'!AO16</f>
        <v>1858282.6857218016</v>
      </c>
      <c r="N14" s="180">
        <f>'[4]4-PROJEÇÃO (GA e GF)'!AP16</f>
        <v>38480489.817781061</v>
      </c>
      <c r="O14" s="15">
        <f>'[4]4-PROJEÇÃO (GA e GF)'!AQ16</f>
        <v>94148760.123528168</v>
      </c>
    </row>
    <row r="15" spans="1:15" x14ac:dyDescent="0.25">
      <c r="A15" s="206">
        <f t="shared" si="0"/>
        <v>2032</v>
      </c>
      <c r="B15" s="179">
        <f>'[4]4-PROJEÇÃO (GA e GF)'!AC17</f>
        <v>1627.7629010412002</v>
      </c>
      <c r="C15" s="179">
        <f>'[4]4-PROJEÇÃO (GA e GF)'!AD17</f>
        <v>6714973.4222284267</v>
      </c>
      <c r="D15" s="179">
        <f>'[4]4-PROJEÇÃO (GA e GF)'!AE17</f>
        <v>7740532.9994414933</v>
      </c>
      <c r="E15" s="179">
        <f>'[4]4-PROJEÇÃO (GA e GF)'!AF17</f>
        <v>18559934.166678444</v>
      </c>
      <c r="F15" s="179">
        <f>'[4]4-PROJEÇÃO (GA e GF)'!AG17</f>
        <v>5100379.8860006854</v>
      </c>
      <c r="G15" s="179">
        <f>'[4]4-PROJEÇÃO (GA e GF)'!AH17</f>
        <v>0</v>
      </c>
      <c r="H15" s="180">
        <f>'[4]4-PROJEÇÃO (GA e GF)'!AI17</f>
        <v>38115820.474349052</v>
      </c>
      <c r="I15" s="182">
        <f>'[4]4-PROJEÇÃO (GA e GF)'!AJ17+'[4]4-PROJEÇÃO (GA e GF)'!AK17</f>
        <v>1024.3265372962985</v>
      </c>
      <c r="J15" s="179">
        <f>'[4]4-PROJEÇÃO (GA e GF)'!AL17</f>
        <v>37744185.70392549</v>
      </c>
      <c r="K15" s="179">
        <f>'[4]4-PROJEÇÃO (GA e GF)'!AM17</f>
        <v>590235.29013885325</v>
      </c>
      <c r="L15" s="179">
        <f>'[4]4-PROJEÇÃO (GA e GF)'!AN17</f>
        <v>0</v>
      </c>
      <c r="M15" s="179">
        <f>'[4]4-PROJEÇÃO (GA e GF)'!AO17</f>
        <v>1940854.9137119227</v>
      </c>
      <c r="N15" s="180">
        <f>'[4]4-PROJEÇÃO (GA e GF)'!AP17</f>
        <v>40275275.907776266</v>
      </c>
      <c r="O15" s="15">
        <f>'[4]4-PROJEÇÃO (GA e GF)'!AQ17</f>
        <v>91989304.690100953</v>
      </c>
    </row>
    <row r="16" spans="1:15" x14ac:dyDescent="0.25">
      <c r="A16" s="206">
        <f t="shared" si="0"/>
        <v>2033</v>
      </c>
      <c r="B16" s="179">
        <f>'[4]4-PROJEÇÃO (GA e GF)'!AC18</f>
        <v>1627.8235483897199</v>
      </c>
      <c r="C16" s="179">
        <f>'[4]4-PROJEÇÃO (GA e GF)'!AD18</f>
        <v>6784826.2866844404</v>
      </c>
      <c r="D16" s="179">
        <f>'[4]4-PROJEÇÃO (GA e GF)'!AE18</f>
        <v>7821054.301378062</v>
      </c>
      <c r="E16" s="179">
        <f>'[4]4-PROJEÇÃO (GA e GF)'!AF18</f>
        <v>20896660.304384846</v>
      </c>
      <c r="F16" s="179">
        <f>'[4]4-PROJEÇÃO (GA e GF)'!AG18</f>
        <v>4988296.0324212536</v>
      </c>
      <c r="G16" s="179">
        <f>'[4]4-PROJEÇÃO (GA e GF)'!AH18</f>
        <v>0</v>
      </c>
      <c r="H16" s="180">
        <f>'[4]4-PROJEÇÃO (GA e GF)'!AI18</f>
        <v>40490836.924868606</v>
      </c>
      <c r="I16" s="182">
        <f>'[4]4-PROJEÇÃO (GA e GF)'!AJ18+'[4]4-PROJEÇÃO (GA e GF)'!AK18</f>
        <v>1069.8176849737379</v>
      </c>
      <c r="J16" s="179">
        <f>'[4]4-PROJEÇÃO (GA e GF)'!AL18</f>
        <v>39918563.18382521</v>
      </c>
      <c r="K16" s="179">
        <f>'[4]4-PROJEÇÃO (GA e GF)'!AM18</f>
        <v>606200.24118746095</v>
      </c>
      <c r="L16" s="179">
        <f>'[4]4-PROJEÇÃO (GA e GF)'!AN18</f>
        <v>0</v>
      </c>
      <c r="M16" s="179">
        <f>'[4]4-PROJEÇÃO (GA e GF)'!AO18</f>
        <v>1987592.6784682737</v>
      </c>
      <c r="N16" s="180">
        <f>'[4]4-PROJEÇÃO (GA e GF)'!AP18</f>
        <v>42512356.103480943</v>
      </c>
      <c r="O16" s="15">
        <f>'[4]4-PROJEÇÃO (GA e GF)'!AQ18</f>
        <v>89967785.511488616</v>
      </c>
    </row>
    <row r="17" spans="1:15" x14ac:dyDescent="0.25">
      <c r="A17" s="206">
        <f t="shared" si="0"/>
        <v>2034</v>
      </c>
      <c r="B17" s="179">
        <f>'[4]4-PROJEÇÃO (GA e GF)'!AC19</f>
        <v>1627.8544182457699</v>
      </c>
      <c r="C17" s="179">
        <f>'[4]4-PROJEÇÃO (GA e GF)'!AD19</f>
        <v>6854307.0929854093</v>
      </c>
      <c r="D17" s="179">
        <f>'[4]4-PROJEÇÃO (GA e GF)'!AE19</f>
        <v>7901146.7217322709</v>
      </c>
      <c r="E17" s="179">
        <f>'[4]4-PROJEÇÃO (GA e GF)'!AF19</f>
        <v>23278264.971428711</v>
      </c>
      <c r="F17" s="179">
        <f>'[4]4-PROJEÇÃO (GA e GF)'!AG19</f>
        <v>4845676.1319748284</v>
      </c>
      <c r="G17" s="179">
        <f>'[4]4-PROJEÇÃO (GA e GF)'!AH19</f>
        <v>0</v>
      </c>
      <c r="H17" s="180">
        <f>'[4]4-PROJEÇÃO (GA e GF)'!AI19</f>
        <v>42879394.918121219</v>
      </c>
      <c r="I17" s="182">
        <f>'[4]4-PROJEÇÃO (GA e GF)'!AJ19+'[4]4-PROJEÇÃO (GA e GF)'!AK19</f>
        <v>1126.0979200089259</v>
      </c>
      <c r="J17" s="179">
        <f>'[4]4-PROJEÇÃO (GA e GF)'!AL19</f>
        <v>42815081.350063831</v>
      </c>
      <c r="K17" s="179">
        <f>'[4]4-PROJEÇÃO (GA e GF)'!AM19</f>
        <v>592473.97335639992</v>
      </c>
      <c r="L17" s="179">
        <f>'[4]4-PROJEÇÃO (GA e GF)'!AN19</f>
        <v>0</v>
      </c>
      <c r="M17" s="179">
        <f>'[4]4-PROJEÇÃO (GA e GF)'!AO19</f>
        <v>2044100.0478974245</v>
      </c>
      <c r="N17" s="180">
        <f>'[4]4-PROJEÇÃO (GA e GF)'!AP19</f>
        <v>45451655.371317655</v>
      </c>
      <c r="O17" s="15">
        <f>'[4]4-PROJEÇÃO (GA e GF)'!AQ19</f>
        <v>87395525.05829218</v>
      </c>
    </row>
    <row r="18" spans="1:15" x14ac:dyDescent="0.25">
      <c r="A18" s="206">
        <f t="shared" si="0"/>
        <v>2035</v>
      </c>
      <c r="B18" s="179">
        <f>'[4]4-PROJEÇÃO (GA e GF)'!AC20</f>
        <v>1627.9049901562601</v>
      </c>
      <c r="C18" s="179">
        <f>'[4]4-PROJEÇÃO (GA e GF)'!AD20</f>
        <v>6920373.2318640351</v>
      </c>
      <c r="D18" s="179">
        <f>'[4]4-PROJEÇÃO (GA e GF)'!AE20</f>
        <v>7977302.9618214499</v>
      </c>
      <c r="E18" s="179">
        <f>'[4]4-PROJEÇÃO (GA e GF)'!AF20</f>
        <v>26018892.700731579</v>
      </c>
      <c r="F18" s="179">
        <f>'[4]4-PROJEÇÃO (GA e GF)'!AG20</f>
        <v>4705103.2096683225</v>
      </c>
      <c r="G18" s="179">
        <f>'[4]4-PROJEÇÃO (GA e GF)'!AH20</f>
        <v>0</v>
      </c>
      <c r="H18" s="180">
        <f>'[4]4-PROJEÇÃO (GA e GF)'!AI20</f>
        <v>45621672.104085386</v>
      </c>
      <c r="I18" s="182">
        <f>'[4]4-PROJEÇÃO (GA e GF)'!AJ20+'[4]4-PROJEÇÃO (GA e GF)'!AK20</f>
        <v>1184.9144431893137</v>
      </c>
      <c r="J18" s="179">
        <f>'[4]4-PROJEÇÃO (GA e GF)'!AL20</f>
        <v>45430521.901923046</v>
      </c>
      <c r="K18" s="179">
        <f>'[4]4-PROJEÇÃO (GA e GF)'!AM20</f>
        <v>612103.05819725245</v>
      </c>
      <c r="L18" s="179">
        <f>'[4]4-PROJEÇÃO (GA e GF)'!AN20</f>
        <v>0</v>
      </c>
      <c r="M18" s="179">
        <f>'[4]4-PROJEÇÃO (GA e GF)'!AO20</f>
        <v>2114388.7597384788</v>
      </c>
      <c r="N18" s="180">
        <f>'[4]4-PROJEÇÃO (GA e GF)'!AP20</f>
        <v>48157013.719858781</v>
      </c>
      <c r="O18" s="15">
        <f>'[4]4-PROJEÇÃO (GA e GF)'!AQ20</f>
        <v>84860183.442518786</v>
      </c>
    </row>
    <row r="19" spans="1:15" x14ac:dyDescent="0.25">
      <c r="A19" s="206">
        <f t="shared" si="0"/>
        <v>2036</v>
      </c>
      <c r="B19" s="179">
        <f>'[4]4-PROJEÇÃO (GA e GF)'!AC21</f>
        <v>1627.8980592308301</v>
      </c>
      <c r="C19" s="179">
        <f>'[4]4-PROJEÇÃO (GA e GF)'!AD21</f>
        <v>6982605.0223099906</v>
      </c>
      <c r="D19" s="179">
        <f>'[4]4-PROJEÇÃO (GA e GF)'!AE21</f>
        <v>8049039.2438991517</v>
      </c>
      <c r="E19" s="179">
        <f>'[4]4-PROJEÇÃO (GA e GF)'!AF21</f>
        <v>28812005.158123367</v>
      </c>
      <c r="F19" s="179">
        <f>'[4]4-PROJEÇÃO (GA e GF)'!AG21</f>
        <v>4539906.0269504217</v>
      </c>
      <c r="G19" s="179">
        <f>'[4]4-PROJEÇÃO (GA e GF)'!AH21</f>
        <v>0</v>
      </c>
      <c r="H19" s="180">
        <f>'[4]4-PROJEÇÃO (GA e GF)'!AI21</f>
        <v>48383555.451282926</v>
      </c>
      <c r="I19" s="182">
        <f>'[4]4-PROJEÇÃO (GA e GF)'!AJ21+'[4]4-PROJEÇÃO (GA e GF)'!AK21</f>
        <v>1242.0634761873018</v>
      </c>
      <c r="J19" s="179">
        <f>'[4]4-PROJEÇÃO (GA e GF)'!AL21</f>
        <v>48563770.981798656</v>
      </c>
      <c r="K19" s="179">
        <f>'[4]4-PROJEÇÃO (GA e GF)'!AM21</f>
        <v>620141.53100205015</v>
      </c>
      <c r="L19" s="179">
        <f>'[4]4-PROJEÇÃO (GA e GF)'!AN21</f>
        <v>0</v>
      </c>
      <c r="M19" s="179">
        <f>'[4]4-PROJEÇÃO (GA e GF)'!AO21</f>
        <v>2179102.1777231395</v>
      </c>
      <c r="N19" s="180">
        <f>'[4]4-PROJEÇÃO (GA e GF)'!AP21</f>
        <v>51363014.690523848</v>
      </c>
      <c r="O19" s="15">
        <f>'[4]4-PROJEÇÃO (GA e GF)'!AQ21</f>
        <v>81880724.203277871</v>
      </c>
    </row>
    <row r="20" spans="1:15" x14ac:dyDescent="0.25">
      <c r="A20" s="206">
        <f t="shared" si="0"/>
        <v>2037</v>
      </c>
      <c r="B20" s="179">
        <f>'[4]4-PROJEÇÃO (GA e GF)'!AC22</f>
        <v>1627.9768546406403</v>
      </c>
      <c r="C20" s="179">
        <f>'[4]4-PROJEÇÃO (GA e GF)'!AD22</f>
        <v>7052159.0144744329</v>
      </c>
      <c r="D20" s="179">
        <f>'[4]4-PROJEÇÃO (GA e GF)'!AE22</f>
        <v>8129216.0275941631</v>
      </c>
      <c r="E20" s="179">
        <f>'[4]4-PROJEÇÃO (GA e GF)'!AF22</f>
        <v>31658377.975392915</v>
      </c>
      <c r="F20" s="179">
        <f>'[4]4-PROJEÇÃO (GA e GF)'!AG22</f>
        <v>4335494.7592834495</v>
      </c>
      <c r="G20" s="179">
        <f>'[4]4-PROJEÇÃO (GA e GF)'!AH22</f>
        <v>0</v>
      </c>
      <c r="H20" s="180">
        <f>'[4]4-PROJEÇÃO (GA e GF)'!AI22</f>
        <v>51175247.776744962</v>
      </c>
      <c r="I20" s="182">
        <f>'[4]4-PROJEÇÃO (GA e GF)'!AJ22+'[4]4-PROJEÇÃO (GA e GF)'!AK22</f>
        <v>1299.9217616520612</v>
      </c>
      <c r="J20" s="179">
        <f>'[4]4-PROJEÇÃO (GA e GF)'!AL22</f>
        <v>52008017.218114302</v>
      </c>
      <c r="K20" s="179">
        <f>'[4]4-PROJEÇÃO (GA e GF)'!AM22</f>
        <v>600703.41608730517</v>
      </c>
      <c r="L20" s="179">
        <f>'[4]4-PROJEÇÃO (GA e GF)'!AN22</f>
        <v>0</v>
      </c>
      <c r="M20" s="179">
        <f>'[4]4-PROJEÇÃO (GA e GF)'!AO22</f>
        <v>2253242.7997669214</v>
      </c>
      <c r="N20" s="180">
        <f>'[4]4-PROJEÇÃO (GA e GF)'!AP22</f>
        <v>54861963.433968529</v>
      </c>
      <c r="O20" s="15">
        <f>'[4]4-PROJEÇÃO (GA e GF)'!AQ22</f>
        <v>78194008.546054304</v>
      </c>
    </row>
    <row r="21" spans="1:15" x14ac:dyDescent="0.25">
      <c r="A21" s="207">
        <f t="shared" si="0"/>
        <v>2038</v>
      </c>
      <c r="B21" s="179">
        <f>'[4]4-PROJEÇÃO (GA e GF)'!AC23</f>
        <v>1628.0019598147198</v>
      </c>
      <c r="C21" s="179">
        <f>'[4]4-PROJEÇÃO (GA e GF)'!AD23</f>
        <v>7123190.441658875</v>
      </c>
      <c r="D21" s="179">
        <f>'[4]4-PROJEÇÃO (GA e GF)'!AE23</f>
        <v>8211095.8909304114</v>
      </c>
      <c r="E21" s="179">
        <f>'[4]4-PROJEÇÃO (GA e GF)'!AF23</f>
        <v>34558797.048492044</v>
      </c>
      <c r="F21" s="179">
        <f>'[4]4-PROJEÇÃO (GA e GF)'!AG23</f>
        <v>4167156.2826864286</v>
      </c>
      <c r="G21" s="179">
        <f>'[4]4-PROJEÇÃO (GA e GF)'!AH23</f>
        <v>0</v>
      </c>
      <c r="H21" s="184">
        <f>'[4]4-PROJEÇÃO (GA e GF)'!AI23</f>
        <v>54060239.663767755</v>
      </c>
      <c r="I21" s="185">
        <f>'[4]4-PROJEÇÃO (GA e GF)'!AJ23+'[4]4-PROJEÇÃO (GA e GF)'!AK23</f>
        <v>1329.3434688721472</v>
      </c>
      <c r="J21" s="179">
        <f>'[4]4-PROJEÇÃO (GA e GF)'!AL23</f>
        <v>54142425.379865617</v>
      </c>
      <c r="K21" s="179">
        <f>'[4]4-PROJEÇÃO (GA e GF)'!AM23</f>
        <v>619544.05056862545</v>
      </c>
      <c r="L21" s="179">
        <f>'[4]4-PROJEÇÃO (GA e GF)'!AN23</f>
        <v>0</v>
      </c>
      <c r="M21" s="179">
        <f>'[4]4-PROJEÇÃO (GA e GF)'!AO23</f>
        <v>2334385.1425884743</v>
      </c>
      <c r="N21" s="180">
        <f>'[4]4-PROJEÇÃO (GA e GF)'!AP23</f>
        <v>57096354.573022716</v>
      </c>
      <c r="O21" s="209">
        <f>'[4]4-PROJEÇÃO (GA e GF)'!AQ23</f>
        <v>75157893.636799335</v>
      </c>
    </row>
    <row r="22" spans="1:15" x14ac:dyDescent="0.25">
      <c r="A22" s="206">
        <f>A21+1</f>
        <v>2039</v>
      </c>
      <c r="B22" s="179">
        <f>'[4]4-PROJEÇÃO (GA e GF)'!AC24</f>
        <v>1628.0580455596601</v>
      </c>
      <c r="C22" s="179">
        <f>'[4]4-PROJEÇÃO (GA e GF)'!AD24</f>
        <v>7196324.3708613291</v>
      </c>
      <c r="D22" s="179">
        <f>'[4]4-PROJEÇÃO (GA e GF)'!AE24</f>
        <v>8295399.3656837838</v>
      </c>
      <c r="E22" s="179">
        <f>'[4]4-PROJEÇÃO (GA e GF)'!AF24</f>
        <v>37514058.665255621</v>
      </c>
      <c r="F22" s="179">
        <f>'[4]4-PROJEÇÃO (GA e GF)'!AG24</f>
        <v>4005953.1792847766</v>
      </c>
      <c r="G22" s="179">
        <f>'[4]4-PROJEÇÃO (GA e GF)'!AH24</f>
        <v>0</v>
      </c>
      <c r="H22" s="180">
        <f>'[4]4-PROJEÇÃO (GA e GF)'!AI24</f>
        <v>57011735.581085511</v>
      </c>
      <c r="I22" s="182">
        <f>'[4]4-PROJEÇÃO (GA e GF)'!AJ24+'[4]4-PROJEÇÃO (GA e GF)'!AK24</f>
        <v>1378.0843645234618</v>
      </c>
      <c r="J22" s="179">
        <f>'[4]4-PROJEÇÃO (GA e GF)'!AL24</f>
        <v>56901007.809163727</v>
      </c>
      <c r="K22" s="179">
        <f>'[4]4-PROJEÇÃO (GA e GF)'!AM24</f>
        <v>627785.77131659049</v>
      </c>
      <c r="L22" s="179">
        <f>'[4]4-PROJEÇÃO (GA e GF)'!AN24</f>
        <v>0</v>
      </c>
      <c r="M22" s="179">
        <f>'[4]4-PROJEÇÃO (GA e GF)'!AO24</f>
        <v>2390364.9234557529</v>
      </c>
      <c r="N22" s="180">
        <f>'[4]4-PROJEÇÃO (GA e GF)'!AP24</f>
        <v>59919158.503936067</v>
      </c>
      <c r="O22" s="208">
        <f>'[4]4-PROJEÇÃO (GA e GF)'!AQ24</f>
        <v>72250470.713948771</v>
      </c>
    </row>
    <row r="23" spans="1:15" x14ac:dyDescent="0.25">
      <c r="A23" s="206">
        <f t="shared" ref="A23:A40" si="1">A22+1</f>
        <v>2040</v>
      </c>
      <c r="B23" s="179">
        <f>'[4]4-PROJEÇÃO (GA e GF)'!AC25</f>
        <v>1628.1148390104202</v>
      </c>
      <c r="C23" s="179">
        <f>'[4]4-PROJEÇÃO (GA e GF)'!AD25</f>
        <v>7271375.0004563183</v>
      </c>
      <c r="D23" s="179">
        <f>'[4]4-PROJEÇÃO (GA e GF)'!AE25</f>
        <v>8381912.2732532807</v>
      </c>
      <c r="E23" s="179">
        <f>'[4]4-PROJEÇÃO (GA e GF)'!AF25</f>
        <v>40524969.634649619</v>
      </c>
      <c r="F23" s="179">
        <f>'[4]4-PROJEÇÃO (GA e GF)'!AG25</f>
        <v>3869863.2773074163</v>
      </c>
      <c r="G23" s="179">
        <f>'[4]4-PROJEÇÃO (GA e GF)'!AH25</f>
        <v>0</v>
      </c>
      <c r="H23" s="180">
        <f>'[4]4-PROJEÇÃO (GA e GF)'!AI25</f>
        <v>60048120.185666628</v>
      </c>
      <c r="I23" s="182">
        <f>'[4]4-PROJEÇÃO (GA e GF)'!AJ25+'[4]4-PROJEÇÃO (GA e GF)'!AK25</f>
        <v>1422.5145192920654</v>
      </c>
      <c r="J23" s="179">
        <f>'[4]4-PROJEÇÃO (GA e GF)'!AL25</f>
        <v>59392886.181736074</v>
      </c>
      <c r="K23" s="179">
        <f>'[4]4-PROJEÇÃO (GA e GF)'!AM25</f>
        <v>650722.38866077154</v>
      </c>
      <c r="L23" s="179">
        <f>'[4]4-PROJEÇÃO (GA e GF)'!AN25</f>
        <v>0</v>
      </c>
      <c r="M23" s="179">
        <f>'[4]4-PROJEÇÃO (GA e GF)'!AO25</f>
        <v>2458998.4844934847</v>
      </c>
      <c r="N23" s="180">
        <f>'[4]4-PROJEÇÃO (GA e GF)'!AP25</f>
        <v>62502607.054890335</v>
      </c>
      <c r="O23" s="15">
        <f>'[4]4-PROJEÇÃO (GA e GF)'!AQ25</f>
        <v>69795983.844725072</v>
      </c>
    </row>
    <row r="24" spans="1:15" x14ac:dyDescent="0.25">
      <c r="A24" s="206">
        <f t="shared" si="1"/>
        <v>2041</v>
      </c>
      <c r="B24" s="179">
        <f>'[4]4-PROJEÇÃO (GA e GF)'!AC26</f>
        <v>1628.1665441765199</v>
      </c>
      <c r="C24" s="179">
        <f>'[4]4-PROJEÇÃO (GA e GF)'!AD26</f>
        <v>7346560.8532594321</v>
      </c>
      <c r="D24" s="179">
        <f>'[4]4-PROJEÇÃO (GA e GF)'!AE26</f>
        <v>8468581.056302689</v>
      </c>
      <c r="E24" s="179">
        <f>'[4]4-PROJEÇÃO (GA e GF)'!AF26</f>
        <v>42569424.700300887</v>
      </c>
      <c r="F24" s="179">
        <f>'[4]4-PROJEÇÃO (GA e GF)'!AG26</f>
        <v>3718234.1261673742</v>
      </c>
      <c r="G24" s="179">
        <f>'[4]4-PROJEÇÃO (GA e GF)'!AH26</f>
        <v>0</v>
      </c>
      <c r="H24" s="180">
        <f>'[4]4-PROJEÇÃO (GA e GF)'!AI26</f>
        <v>62102800.736030385</v>
      </c>
      <c r="I24" s="182">
        <f>'[4]4-PROJEÇÃO (GA e GF)'!AJ26+'[4]4-PROJEÇÃO (GA e GF)'!AK26</f>
        <v>1459.453775275337</v>
      </c>
      <c r="J24" s="179">
        <f>'[4]4-PROJEÇÃO (GA e GF)'!AL26</f>
        <v>61636914.280572481</v>
      </c>
      <c r="K24" s="179">
        <f>'[4]4-PROJEÇÃO (GA e GF)'!AM26</f>
        <v>677695.37492500269</v>
      </c>
      <c r="L24" s="179">
        <f>'[4]4-PROJEÇÃO (GA e GF)'!AN26</f>
        <v>0</v>
      </c>
      <c r="M24" s="179">
        <f>'[4]4-PROJEÇÃO (GA e GF)'!AO26</f>
        <v>2522940.3533090856</v>
      </c>
      <c r="N24" s="180">
        <f>'[4]4-PROJEÇÃO (GA e GF)'!AP26</f>
        <v>64837550.008806571</v>
      </c>
      <c r="O24" s="15">
        <f>'[4]4-PROJEÇÃO (GA e GF)'!AQ26</f>
        <v>67061234.571948886</v>
      </c>
    </row>
    <row r="25" spans="1:15" x14ac:dyDescent="0.25">
      <c r="A25" s="206">
        <f t="shared" si="1"/>
        <v>2042</v>
      </c>
      <c r="B25" s="179">
        <f>'[4]4-PROJEÇÃO (GA e GF)'!AC27</f>
        <v>1628.3373125102601</v>
      </c>
      <c r="C25" s="179">
        <f>'[4]4-PROJEÇÃO (GA e GF)'!AD27</f>
        <v>7430769.0554521251</v>
      </c>
      <c r="D25" s="179">
        <f>'[4]4-PROJEÇÃO (GA e GF)'!AE27</f>
        <v>8565650.147557538</v>
      </c>
      <c r="E25" s="179">
        <f>'[4]4-PROJEÇÃO (GA e GF)'!AF27</f>
        <v>42995118.947303899</v>
      </c>
      <c r="F25" s="179">
        <f>'[4]4-PROJEÇÃO (GA e GF)'!AG27</f>
        <v>3464328.0335665741</v>
      </c>
      <c r="G25" s="179">
        <f>'[4]4-PROJEÇÃO (GA e GF)'!AH27</f>
        <v>0</v>
      </c>
      <c r="H25" s="180">
        <f>'[4]4-PROJEÇÃO (GA e GF)'!AI27</f>
        <v>62455866.183880135</v>
      </c>
      <c r="I25" s="182">
        <f>'[4]4-PROJEÇÃO (GA e GF)'!AJ27+'[4]4-PROJEÇÃO (GA e GF)'!AK27</f>
        <v>1508.0827665591585</v>
      </c>
      <c r="J25" s="179">
        <f>'[4]4-PROJEÇÃO (GA e GF)'!AL27</f>
        <v>63784126.673061714</v>
      </c>
      <c r="K25" s="179">
        <f>'[4]4-PROJEÇÃO (GA e GF)'!AM27</f>
        <v>669102.17047057522</v>
      </c>
      <c r="L25" s="179">
        <f>'[4]4-PROJEÇÃO (GA e GF)'!AN27</f>
        <v>0</v>
      </c>
      <c r="M25" s="179">
        <f>'[4]4-PROJEÇÃO (GA e GF)'!AO27</f>
        <v>2582030.5300662103</v>
      </c>
      <c r="N25" s="180">
        <f>'[4]4-PROJEÇÃO (GA e GF)'!AP27</f>
        <v>67035259.373598494</v>
      </c>
      <c r="O25" s="15">
        <f>'[4]4-PROJEÇÃO (GA e GF)'!AQ27</f>
        <v>62481841.382230528</v>
      </c>
    </row>
    <row r="26" spans="1:15" x14ac:dyDescent="0.25">
      <c r="A26" s="206">
        <f t="shared" si="1"/>
        <v>2043</v>
      </c>
      <c r="B26" s="179">
        <f>'[4]4-PROJEÇÃO (GA e GF)'!AC28</f>
        <v>1628.4346726132903</v>
      </c>
      <c r="C26" s="179">
        <f>'[4]4-PROJEÇÃO (GA e GF)'!AD28</f>
        <v>7513244.8132623248</v>
      </c>
      <c r="D26" s="179">
        <f>'[4]4-PROJEÇÃO (GA e GF)'!AE28</f>
        <v>8660722.2029242031</v>
      </c>
      <c r="E26" s="179">
        <f>'[4]4-PROJEÇÃO (GA e GF)'!AF28</f>
        <v>43425070.136776939</v>
      </c>
      <c r="F26" s="179">
        <f>'[4]4-PROJEÇÃO (GA e GF)'!AG28</f>
        <v>3133734.6499775834</v>
      </c>
      <c r="G26" s="179">
        <f>'[4]4-PROJEÇÃO (GA e GF)'!AH28</f>
        <v>0</v>
      </c>
      <c r="H26" s="180">
        <f>'[4]4-PROJEÇÃO (GA e GF)'!AI28</f>
        <v>62732771.802941054</v>
      </c>
      <c r="I26" s="182">
        <f>'[4]4-PROJEÇÃO (GA e GF)'!AJ28+'[4]4-PROJEÇÃO (GA e GF)'!AK28</f>
        <v>1541.8853934563231</v>
      </c>
      <c r="J26" s="179">
        <f>'[4]4-PROJEÇÃO (GA e GF)'!AL28</f>
        <v>65384795.589418776</v>
      </c>
      <c r="K26" s="179">
        <f>'[4]4-PROJEÇÃO (GA e GF)'!AM28</f>
        <v>670370.64261759934</v>
      </c>
      <c r="L26" s="179">
        <f>'[4]4-PROJEÇÃO (GA e GF)'!AN28</f>
        <v>0</v>
      </c>
      <c r="M26" s="179">
        <f>'[4]4-PROJEÇÃO (GA e GF)'!AO28</f>
        <v>2640113.4960437599</v>
      </c>
      <c r="N26" s="180">
        <f>'[4]4-PROJEÇÃO (GA e GF)'!AP28</f>
        <v>68695279.728080139</v>
      </c>
      <c r="O26" s="15">
        <f>'[4]4-PROJEÇÃO (GA e GF)'!AQ28</f>
        <v>56519333.457091436</v>
      </c>
    </row>
    <row r="27" spans="1:15" x14ac:dyDescent="0.25">
      <c r="A27" s="206">
        <f t="shared" si="1"/>
        <v>2044</v>
      </c>
      <c r="B27" s="179">
        <f>'[4]4-PROJEÇÃO (GA e GF)'!AC29</f>
        <v>1628.4392805241298</v>
      </c>
      <c r="C27" s="179">
        <f>'[4]4-PROJEÇÃO (GA e GF)'!AD29</f>
        <v>7591589.5284238728</v>
      </c>
      <c r="D27" s="179">
        <f>'[4]4-PROJEÇÃO (GA e GF)'!AE29</f>
        <v>8751032.292764971</v>
      </c>
      <c r="E27" s="179">
        <f>'[4]4-PROJEÇÃO (GA e GF)'!AF29</f>
        <v>43859320.838144712</v>
      </c>
      <c r="F27" s="179">
        <f>'[4]4-PROJEÇÃO (GA e GF)'!AG29</f>
        <v>2809899.4419261073</v>
      </c>
      <c r="G27" s="179">
        <f>'[4]4-PROJEÇÃO (GA e GF)'!AH29</f>
        <v>0</v>
      </c>
      <c r="H27" s="180">
        <f>'[4]4-PROJEÇÃO (GA e GF)'!AI29</f>
        <v>63011842.101259664</v>
      </c>
      <c r="I27" s="182">
        <f>'[4]4-PROJEÇÃO (GA e GF)'!AJ29+'[4]4-PROJEÇÃO (GA e GF)'!AK29</f>
        <v>1537.5037583260978</v>
      </c>
      <c r="J27" s="179">
        <f>'[4]4-PROJEÇÃO (GA e GF)'!AL29</f>
        <v>65505881.94230888</v>
      </c>
      <c r="K27" s="179">
        <f>'[4]4-PROJEÇÃO (GA e GF)'!AM29</f>
        <v>659431.31367831735</v>
      </c>
      <c r="L27" s="179">
        <f>'[4]4-PROJEÇÃO (GA e GF)'!AN29</f>
        <v>0</v>
      </c>
      <c r="M27" s="179">
        <f>'[4]4-PROJEÇÃO (GA e GF)'!AO29</f>
        <v>2687147.8361429684</v>
      </c>
      <c r="N27" s="180">
        <f>'[4]4-PROJEÇÃO (GA e GF)'!AP29</f>
        <v>68852461.092130169</v>
      </c>
      <c r="O27" s="15">
        <f>'[4]4-PROJEÇÃO (GA e GF)'!AQ29</f>
        <v>50678714.46622093</v>
      </c>
    </row>
    <row r="28" spans="1:15" x14ac:dyDescent="0.25">
      <c r="A28" s="206">
        <f t="shared" si="1"/>
        <v>2045</v>
      </c>
      <c r="B28" s="179">
        <f>'[4]4-PROJEÇÃO (GA e GF)'!AC30</f>
        <v>1628.3340020605899</v>
      </c>
      <c r="C28" s="179">
        <f>'[4]4-PROJEÇÃO (GA e GF)'!AD30</f>
        <v>7671502.8662015768</v>
      </c>
      <c r="D28" s="179">
        <f>'[4]4-PROJEÇÃO (GA e GF)'!AE30</f>
        <v>8843150.576675998</v>
      </c>
      <c r="E28" s="179">
        <f>'[4]4-PROJEÇÃO (GA e GF)'!AF30</f>
        <v>44297914.046526156</v>
      </c>
      <c r="F28" s="179">
        <f>'[4]4-PROJEÇÃO (GA e GF)'!AG30</f>
        <v>2451407.1151740327</v>
      </c>
      <c r="G28" s="179">
        <f>'[4]4-PROJEÇÃO (GA e GF)'!AH30</f>
        <v>0</v>
      </c>
      <c r="H28" s="180">
        <f>'[4]4-PROJEÇÃO (GA e GF)'!AI30</f>
        <v>63263974.604577765</v>
      </c>
      <c r="I28" s="182">
        <f>'[4]4-PROJEÇÃO (GA e GF)'!AJ30+'[4]4-PROJEÇÃO (GA e GF)'!AK30</f>
        <v>1546.9100512727084</v>
      </c>
      <c r="J28" s="179">
        <f>'[4]4-PROJEÇÃO (GA e GF)'!AL30</f>
        <v>66332355.854707114</v>
      </c>
      <c r="K28" s="179">
        <f>'[4]4-PROJEÇÃO (GA e GF)'!AM30</f>
        <v>693710.46991377044</v>
      </c>
      <c r="L28" s="179">
        <f>'[4]4-PROJEÇÃO (GA e GF)'!AN30</f>
        <v>0</v>
      </c>
      <c r="M28" s="179">
        <f>'[4]4-PROJEÇÃO (GA e GF)'!AO30</f>
        <v>2703595.2702877214</v>
      </c>
      <c r="N28" s="180">
        <f>'[4]4-PROJEÇÃO (GA e GF)'!AP30</f>
        <v>69729661.59490861</v>
      </c>
      <c r="O28" s="15">
        <f>'[4]4-PROJEÇÃO (GA e GF)'!AQ30</f>
        <v>44213027.475890085</v>
      </c>
    </row>
    <row r="29" spans="1:15" x14ac:dyDescent="0.25">
      <c r="A29" s="206">
        <f t="shared" si="1"/>
        <v>2046</v>
      </c>
      <c r="B29" s="179">
        <f>'[4]4-PROJEÇÃO (GA e GF)'!AC31</f>
        <v>1628.4018857471101</v>
      </c>
      <c r="C29" s="179">
        <f>'[4]4-PROJEÇÃO (GA e GF)'!AD31</f>
        <v>7750419.9390911656</v>
      </c>
      <c r="D29" s="179">
        <f>'[4]4-PROJEÇÃO (GA e GF)'!AE31</f>
        <v>8934120.4388796333</v>
      </c>
      <c r="E29" s="179">
        <f>'[4]4-PROJEÇÃO (GA e GF)'!AF31</f>
        <v>44740893.186991423</v>
      </c>
      <c r="F29" s="179">
        <f>'[4]4-PROJEÇÃO (GA e GF)'!AG31</f>
        <v>2104428.7785732294</v>
      </c>
      <c r="G29" s="179">
        <f>'[4]4-PROJEÇÃO (GA e GF)'!AH31</f>
        <v>0</v>
      </c>
      <c r="H29" s="180">
        <f>'[4]4-PROJEÇÃO (GA e GF)'!AI31</f>
        <v>63529862.343535453</v>
      </c>
      <c r="I29" s="182">
        <f>'[4]4-PROJEÇÃO (GA e GF)'!AJ31+'[4]4-PROJEÇÃO (GA e GF)'!AK31</f>
        <v>1537.711028752218</v>
      </c>
      <c r="J29" s="179">
        <f>'[4]4-PROJEÇÃO (GA e GF)'!AL31</f>
        <v>66334976.961994298</v>
      </c>
      <c r="K29" s="179">
        <f>'[4]4-PROJEÇÃO (GA e GF)'!AM31</f>
        <v>717568.60524217575</v>
      </c>
      <c r="L29" s="179">
        <f>'[4]4-PROJEÇÃO (GA e GF)'!AN31</f>
        <v>0</v>
      </c>
      <c r="M29" s="179">
        <f>'[4]4-PROJEÇÃO (GA e GF)'!AO31</f>
        <v>2735340.0294381594</v>
      </c>
      <c r="N29" s="180">
        <f>'[4]4-PROJEÇÃO (GA e GF)'!AP31</f>
        <v>69787885.596674636</v>
      </c>
      <c r="O29" s="15">
        <f>'[4]4-PROJEÇÃO (GA e GF)'!AQ31</f>
        <v>37955004.222750902</v>
      </c>
    </row>
    <row r="30" spans="1:15" x14ac:dyDescent="0.25">
      <c r="A30" s="206">
        <f t="shared" si="1"/>
        <v>2047</v>
      </c>
      <c r="B30" s="179">
        <f>'[4]4-PROJEÇÃO (GA e GF)'!AC32</f>
        <v>1628.3698363639103</v>
      </c>
      <c r="C30" s="179">
        <f>'[4]4-PROJEÇÃO (GA e GF)'!AD32</f>
        <v>7817014.9809897915</v>
      </c>
      <c r="D30" s="179">
        <f>'[4]4-PROJEÇÃO (GA e GF)'!AE32</f>
        <v>9010886.3599045929</v>
      </c>
      <c r="E30" s="179">
        <f>'[4]4-PROJEÇÃO (GA e GF)'!AF32</f>
        <v>45188302.11886134</v>
      </c>
      <c r="F30" s="179">
        <f>'[4]4-PROJEÇÃO (GA e GF)'!AG32</f>
        <v>1722854.2683203574</v>
      </c>
      <c r="G30" s="179">
        <f>'[4]4-PROJEÇÃO (GA e GF)'!AH32</f>
        <v>0</v>
      </c>
      <c r="H30" s="180">
        <f>'[4]4-PROJEÇÃO (GA e GF)'!AI32</f>
        <v>63739057.728076085</v>
      </c>
      <c r="I30" s="182">
        <f>'[4]4-PROJEÇÃO (GA e GF)'!AJ32+'[4]4-PROJEÇÃO (GA e GF)'!AK32</f>
        <v>1536.8256172984386</v>
      </c>
      <c r="J30" s="179">
        <f>'[4]4-PROJEÇÃO (GA e GF)'!AL32</f>
        <v>67157955.07865642</v>
      </c>
      <c r="K30" s="179">
        <f>'[4]4-PROJEÇÃO (GA e GF)'!AM32</f>
        <v>712876.53783111856</v>
      </c>
      <c r="L30" s="179">
        <f>'[4]4-PROJEÇÃO (GA e GF)'!AN32</f>
        <v>0</v>
      </c>
      <c r="M30" s="179">
        <f>'[4]4-PROJEÇÃO (GA e GF)'!AO32</f>
        <v>2750218.1729976684</v>
      </c>
      <c r="N30" s="180">
        <f>'[4]4-PROJEÇÃO (GA e GF)'!AP32</f>
        <v>70621049.789485201</v>
      </c>
      <c r="O30" s="15">
        <f>'[4]4-PROJEÇÃO (GA e GF)'!AQ32</f>
        <v>31073012.161341786</v>
      </c>
    </row>
    <row r="31" spans="1:15" x14ac:dyDescent="0.25">
      <c r="A31" s="206">
        <f t="shared" si="1"/>
        <v>2048</v>
      </c>
      <c r="B31" s="179">
        <f>'[4]4-PROJEÇÃO (GA e GF)'!AC33</f>
        <v>1628.3690737991503</v>
      </c>
      <c r="C31" s="179">
        <f>'[4]4-PROJEÇÃO (GA e GF)'!AD33</f>
        <v>7897764.6197115881</v>
      </c>
      <c r="D31" s="179">
        <f>'[4]4-PROJEÇÃO (GA e GF)'!AE33</f>
        <v>9103968.6707220823</v>
      </c>
      <c r="E31" s="179">
        <f>'[4]4-PROJEÇÃO (GA e GF)'!AF33</f>
        <v>45640185.140049949</v>
      </c>
      <c r="F31" s="179">
        <f>'[4]4-PROJEÇÃO (GA e GF)'!AG33</f>
        <v>1402063.7604552815</v>
      </c>
      <c r="G31" s="179">
        <f>'[4]4-PROJEÇÃO (GA e GF)'!AH33</f>
        <v>0</v>
      </c>
      <c r="H31" s="180">
        <f>'[4]4-PROJEÇÃO (GA e GF)'!AI33</f>
        <v>64043982.190938905</v>
      </c>
      <c r="I31" s="182">
        <f>'[4]4-PROJEÇÃO (GA e GF)'!AJ33+'[4]4-PROJEÇÃO (GA e GF)'!AK33</f>
        <v>1499.4853831371518</v>
      </c>
      <c r="J31" s="179">
        <f>'[4]4-PROJEÇÃO (GA e GF)'!AL33</f>
        <v>66354451.171519853</v>
      </c>
      <c r="K31" s="179">
        <f>'[4]4-PROJEÇÃO (GA e GF)'!AM33</f>
        <v>696544.39897734241</v>
      </c>
      <c r="L31" s="179">
        <f>'[4]4-PROJEÇÃO (GA e GF)'!AN33</f>
        <v>0</v>
      </c>
      <c r="M31" s="179">
        <f>'[4]4-PROJEÇÃO (GA e GF)'!AO33</f>
        <v>2778692.0834188047</v>
      </c>
      <c r="N31" s="180">
        <f>'[4]4-PROJEÇÃO (GA e GF)'!AP33</f>
        <v>69829687.653916001</v>
      </c>
      <c r="O31" s="15">
        <f>'[4]4-PROJEÇÃO (GA e GF)'!AQ33</f>
        <v>25287306.69836469</v>
      </c>
    </row>
    <row r="32" spans="1:15" x14ac:dyDescent="0.25">
      <c r="A32" s="206">
        <f t="shared" si="1"/>
        <v>2049</v>
      </c>
      <c r="B32" s="179">
        <f>'[4]4-PROJEÇÃO (GA e GF)'!AC34</f>
        <v>1628.3885794780499</v>
      </c>
      <c r="C32" s="179">
        <f>'[4]4-PROJEÇÃO (GA e GF)'!AD34</f>
        <v>7964355.8424560996</v>
      </c>
      <c r="D32" s="179">
        <f>'[4]4-PROJEÇÃO (GA e GF)'!AE34</f>
        <v>9180730.1893039383</v>
      </c>
      <c r="E32" s="179">
        <f>'[4]4-PROJEÇÃO (GA e GF)'!AF34</f>
        <v>46096586.991450451</v>
      </c>
      <c r="F32" s="179">
        <f>'[4]4-PROJEÇÃO (GA e GF)'!AG34</f>
        <v>1065924.7980566006</v>
      </c>
      <c r="G32" s="179">
        <f>'[4]4-PROJEÇÃO (GA e GF)'!AH34</f>
        <v>0</v>
      </c>
      <c r="H32" s="180">
        <f>'[4]4-PROJEÇÃO (GA e GF)'!AI34</f>
        <v>64307597.821267091</v>
      </c>
      <c r="I32" s="182">
        <f>'[4]4-PROJEÇÃO (GA e GF)'!AJ34+'[4]4-PROJEÇÃO (GA e GF)'!AK34</f>
        <v>1509.4344287070537</v>
      </c>
      <c r="J32" s="179">
        <f>'[4]4-PROJEÇÃO (GA e GF)'!AL34</f>
        <v>66864142.802074023</v>
      </c>
      <c r="K32" s="179">
        <f>'[4]4-PROJEÇÃO (GA e GF)'!AM34</f>
        <v>729004.64170318411</v>
      </c>
      <c r="L32" s="179">
        <f>'[4]4-PROJEÇÃO (GA e GF)'!AN34</f>
        <v>0</v>
      </c>
      <c r="M32" s="179">
        <f>'[4]4-PROJEÇÃO (GA e GF)'!AO34</f>
        <v>2776977.1149938693</v>
      </c>
      <c r="N32" s="180">
        <f>'[4]4-PROJEÇÃO (GA e GF)'!AP34</f>
        <v>70370124.558771074</v>
      </c>
      <c r="O32" s="15">
        <f>'[4]4-PROJEÇÃO (GA e GF)'!AQ34</f>
        <v>19224779.960860699</v>
      </c>
    </row>
    <row r="33" spans="1:15" x14ac:dyDescent="0.25">
      <c r="A33" s="206">
        <f t="shared" si="1"/>
        <v>2050</v>
      </c>
      <c r="B33" s="179">
        <f>'[4]4-PROJEÇÃO (GA e GF)'!AC35</f>
        <v>1628.40834381888</v>
      </c>
      <c r="C33" s="179">
        <f>'[4]4-PROJEÇÃO (GA e GF)'!AD35</f>
        <v>8048016.0806263853</v>
      </c>
      <c r="D33" s="179">
        <f>'[4]4-PROJEÇÃO (GA e GF)'!AE35</f>
        <v>9277167.6274856851</v>
      </c>
      <c r="E33" s="179">
        <f>'[4]4-PROJEÇÃO (GA e GF)'!AF35</f>
        <v>46557552.861364953</v>
      </c>
      <c r="F33" s="179">
        <f>'[4]4-PROJEÇÃO (GA e GF)'!AG35</f>
        <v>866466.77384222159</v>
      </c>
      <c r="G33" s="179">
        <f>'[4]4-PROJEÇÃO (GA e GF)'!AH35</f>
        <v>0</v>
      </c>
      <c r="H33" s="180">
        <f>'[4]4-PROJEÇÃO (GA e GF)'!AI35</f>
        <v>64749203.343319245</v>
      </c>
      <c r="I33" s="182">
        <f>'[4]4-PROJEÇÃO (GA e GF)'!AJ35+'[4]4-PROJEÇÃO (GA e GF)'!AK35</f>
        <v>1465.4732096499024</v>
      </c>
      <c r="J33" s="179">
        <f>'[4]4-PROJEÇÃO (GA e GF)'!AL35</f>
        <v>64803851.307979435</v>
      </c>
      <c r="K33" s="179">
        <f>'[4]4-PROJEÇÃO (GA e GF)'!AM35</f>
        <v>742804.45999539923</v>
      </c>
      <c r="L33" s="179">
        <f>'[4]4-PROJEÇÃO (GA e GF)'!AN35</f>
        <v>0</v>
      </c>
      <c r="M33" s="179">
        <f>'[4]4-PROJEÇÃO (GA e GF)'!AO35</f>
        <v>2799927.6475039264</v>
      </c>
      <c r="N33" s="180">
        <f>'[4]4-PROJEÇÃO (GA e GF)'!AP35</f>
        <v>68346583.415478751</v>
      </c>
      <c r="O33" s="15">
        <f>'[4]4-PROJEÇÃO (GA e GF)'!AQ35</f>
        <v>15627399.888701186</v>
      </c>
    </row>
    <row r="34" spans="1:15" x14ac:dyDescent="0.25">
      <c r="A34" s="206">
        <f t="shared" si="1"/>
        <v>2051</v>
      </c>
      <c r="B34" s="179">
        <f>'[4]4-PROJEÇÃO (GA e GF)'!AC36</f>
        <v>1628.4048638331201</v>
      </c>
      <c r="C34" s="179">
        <f>'[4]4-PROJEÇÃO (GA e GF)'!AD36</f>
        <v>8130578.4252287271</v>
      </c>
      <c r="D34" s="179">
        <f>'[4]4-PROJEÇÃO (GA e GF)'!AE36</f>
        <v>9372339.4938091114</v>
      </c>
      <c r="E34" s="179">
        <f>'[4]4-PROJEÇÃO (GA e GF)'!AF36</f>
        <v>47023128.389978603</v>
      </c>
      <c r="F34" s="179">
        <f>'[4]4-PROJEÇÃO (GA e GF)'!AG36</f>
        <v>517737.46353750769</v>
      </c>
      <c r="G34" s="179">
        <f>'[4]4-PROJEÇÃO (GA e GF)'!AH36</f>
        <v>0</v>
      </c>
      <c r="H34" s="180">
        <f>'[4]4-PROJEÇÃO (GA e GF)'!AI36</f>
        <v>65043783.772553943</v>
      </c>
      <c r="I34" s="182">
        <f>'[4]4-PROJEÇÃO (GA e GF)'!AJ36+'[4]4-PROJEÇÃO (GA e GF)'!AK36</f>
        <v>1522.7240342607495</v>
      </c>
      <c r="J34" s="179">
        <f>'[4]4-PROJEÇÃO (GA e GF)'!AL36</f>
        <v>67769071.579878062</v>
      </c>
      <c r="K34" s="179">
        <f>'[4]4-PROJEÇÃO (GA e GF)'!AM36</f>
        <v>790106.84741096792</v>
      </c>
      <c r="L34" s="179">
        <f>'[4]4-PROJEÇÃO (GA e GF)'!AN36</f>
        <v>0</v>
      </c>
      <c r="M34" s="179">
        <f>'[4]4-PROJEÇÃO (GA e GF)'!AO36</f>
        <v>2774208.7663824763</v>
      </c>
      <c r="N34" s="180">
        <f>'[4]4-PROJEÇÃO (GA e GF)'!AP36</f>
        <v>71333387.193671495</v>
      </c>
      <c r="O34" s="15">
        <f>'[4]4-PROJEÇÃO (GA e GF)'!AQ36</f>
        <v>9337796.4675836265</v>
      </c>
    </row>
    <row r="35" spans="1:15" x14ac:dyDescent="0.25">
      <c r="A35" s="206">
        <f t="shared" si="1"/>
        <v>2052</v>
      </c>
      <c r="B35" s="179">
        <f>'[4]4-PROJEÇÃO (GA e GF)'!AC37</f>
        <v>1628.3642686532799</v>
      </c>
      <c r="C35" s="179">
        <f>'[4]4-PROJEÇÃO (GA e GF)'!AD37</f>
        <v>8221749.5700598732</v>
      </c>
      <c r="D35" s="179">
        <f>'[4]4-PROJEÇÃO (GA e GF)'!AE37</f>
        <v>9477434.9589417428</v>
      </c>
      <c r="E35" s="179">
        <f>'[4]4-PROJEÇÃO (GA e GF)'!AF37</f>
        <v>47493359.673878387</v>
      </c>
      <c r="F35" s="179">
        <f>'[4]4-PROJEÇÃO (GA e GF)'!AG37</f>
        <v>188740.29751335082</v>
      </c>
      <c r="G35" s="179">
        <f>'[4]4-PROJEÇÃO (GA e GF)'!AH37</f>
        <v>0</v>
      </c>
      <c r="H35" s="180">
        <f>'[4]4-PROJEÇÃO (GA e GF)'!AI37</f>
        <v>65381284.500393353</v>
      </c>
      <c r="I35" s="182">
        <f>'[4]4-PROJEÇÃO (GA e GF)'!AJ37+'[4]4-PROJEÇÃO (GA e GF)'!AK37</f>
        <v>1509.7584136998003</v>
      </c>
      <c r="J35" s="179">
        <f>'[4]4-PROJEÇÃO (GA e GF)'!AL37</f>
        <v>67647702.870975479</v>
      </c>
      <c r="K35" s="179">
        <f>'[4]4-PROJEÇÃO (GA e GF)'!AM37</f>
        <v>817829.97855161037</v>
      </c>
      <c r="L35" s="179">
        <f>'[4]4-PROJEÇÃO (GA e GF)'!AN37</f>
        <v>0</v>
      </c>
      <c r="M35" s="179">
        <f>'[4]4-PROJEÇÃO (GA e GF)'!AO37</f>
        <v>2849470.5549510038</v>
      </c>
      <c r="N35" s="180">
        <f>'[4]4-PROJEÇÃO (GA e GF)'!AP37</f>
        <v>71315003.404478088</v>
      </c>
      <c r="O35" s="15">
        <f>'[4]4-PROJEÇÃO (GA e GF)'!AQ37</f>
        <v>3404077.5634988993</v>
      </c>
    </row>
    <row r="36" spans="1:15" x14ac:dyDescent="0.25">
      <c r="A36" s="206">
        <f t="shared" si="1"/>
        <v>2053</v>
      </c>
      <c r="B36" s="179">
        <f>'[4]4-PROJEÇÃO (GA e GF)'!AC38</f>
        <v>1628.3631400285201</v>
      </c>
      <c r="C36" s="179">
        <f>'[4]4-PROJEÇÃO (GA e GF)'!AD38</f>
        <v>8306123.7938525155</v>
      </c>
      <c r="D36" s="179">
        <f>'[4]4-PROJEÇÃO (GA e GF)'!AE38</f>
        <v>9574695.4278227165</v>
      </c>
      <c r="E36" s="179">
        <f>'[4]4-PROJEÇÃO (GA e GF)'!AF38</f>
        <v>0</v>
      </c>
      <c r="F36" s="179">
        <f>'[4]4-PROJEÇÃO (GA e GF)'!AG38</f>
        <v>0</v>
      </c>
      <c r="G36" s="179">
        <f>'[4]4-PROJEÇÃO (GA e GF)'!AH38</f>
        <v>0</v>
      </c>
      <c r="H36" s="180">
        <f>'[4]4-PROJEÇÃO (GA e GF)'!AI38</f>
        <v>17880819.221675232</v>
      </c>
      <c r="I36" s="182">
        <f>'[4]4-PROJEÇÃO (GA e GF)'!AJ38+'[4]4-PROJEÇÃO (GA e GF)'!AK38</f>
        <v>1493.4580767930929</v>
      </c>
      <c r="J36" s="179">
        <f>'[4]4-PROJEÇÃO (GA e GF)'!AL38</f>
        <v>67167925.49911347</v>
      </c>
      <c r="K36" s="179">
        <f>'[4]4-PROJEÇÃO (GA e GF)'!AM38</f>
        <v>807507.63184879406</v>
      </c>
      <c r="L36" s="179">
        <f>'[4]4-PROJEÇÃO (GA e GF)'!AN38</f>
        <v>0</v>
      </c>
      <c r="M36" s="179">
        <f>'[4]4-PROJEÇÃO (GA e GF)'!AO38</f>
        <v>2864174.2151832455</v>
      </c>
      <c r="N36" s="180">
        <f>'[4]4-PROJEÇÃO (GA e GF)'!AP38</f>
        <v>70839607.346145511</v>
      </c>
      <c r="O36" s="15">
        <f>'[4]4-PROJEÇÃO (GA e GF)'!AQ38</f>
        <v>-49554710.560971379</v>
      </c>
    </row>
    <row r="37" spans="1:15" x14ac:dyDescent="0.25">
      <c r="A37" s="206">
        <f t="shared" si="1"/>
        <v>2054</v>
      </c>
      <c r="B37" s="179">
        <f>'[4]4-PROJEÇÃO (GA e GF)'!AC39</f>
        <v>1628.3993641524301</v>
      </c>
      <c r="C37" s="179">
        <f>'[4]4-PROJEÇÃO (GA e GF)'!AD39</f>
        <v>8393997.5061123557</v>
      </c>
      <c r="D37" s="179">
        <f>'[4]4-PROJEÇÃO (GA e GF)'!AE39</f>
        <v>9675989.8525004219</v>
      </c>
      <c r="E37" s="179">
        <f>'[4]4-PROJEÇÃO (GA e GF)'!AF39</f>
        <v>0</v>
      </c>
      <c r="F37" s="179">
        <f>'[4]4-PROJEÇÃO (GA e GF)'!AG39</f>
        <v>0</v>
      </c>
      <c r="G37" s="179">
        <f>'[4]4-PROJEÇÃO (GA e GF)'!AH39</f>
        <v>0</v>
      </c>
      <c r="H37" s="180">
        <f>'[4]4-PROJEÇÃO (GA e GF)'!AI39</f>
        <v>18069987.358612776</v>
      </c>
      <c r="I37" s="182">
        <f>'[4]4-PROJEÇÃO (GA e GF)'!AJ39+'[4]4-PROJEÇÃO (GA e GF)'!AK39</f>
        <v>1499.3654167812388</v>
      </c>
      <c r="J37" s="179">
        <f>'[4]4-PROJEÇÃO (GA e GF)'!AL39</f>
        <v>67608057.503004715</v>
      </c>
      <c r="K37" s="179">
        <f>'[4]4-PROJEÇÃO (GA e GF)'!AM39</f>
        <v>811692.29464104131</v>
      </c>
      <c r="L37" s="179">
        <f>'[4]4-PROJEÇÃO (GA e GF)'!AN39</f>
        <v>0</v>
      </c>
      <c r="M37" s="179">
        <f>'[4]4-PROJEÇÃO (GA e GF)'!AO39</f>
        <v>2869712.9887742479</v>
      </c>
      <c r="N37" s="180">
        <f>'[4]4-PROJEÇÃO (GA e GF)'!AP39</f>
        <v>71289462.786420017</v>
      </c>
      <c r="O37" s="15">
        <f>'[4]4-PROJEÇÃO (GA e GF)'!AQ39</f>
        <v>-102774185.98877862</v>
      </c>
    </row>
    <row r="38" spans="1:15" x14ac:dyDescent="0.25">
      <c r="A38" s="206">
        <f t="shared" si="1"/>
        <v>2055</v>
      </c>
      <c r="B38" s="179">
        <f>'[4]4-PROJEÇÃO (GA e GF)'!AC40</f>
        <v>1628.4271145611101</v>
      </c>
      <c r="C38" s="179">
        <f>'[4]4-PROJEÇÃO (GA e GF)'!AD40</f>
        <v>8491020.4312851466</v>
      </c>
      <c r="D38" s="179">
        <f>'[4]4-PROJEÇÃO (GA e GF)'!AE40</f>
        <v>9787830.8244268745</v>
      </c>
      <c r="E38" s="179">
        <f>'[4]4-PROJEÇÃO (GA e GF)'!AF40</f>
        <v>0</v>
      </c>
      <c r="F38" s="179">
        <f>'[4]4-PROJEÇÃO (GA e GF)'!AG40</f>
        <v>0</v>
      </c>
      <c r="G38" s="179">
        <f>'[4]4-PROJEÇÃO (GA e GF)'!AH40</f>
        <v>0</v>
      </c>
      <c r="H38" s="180">
        <f>'[4]4-PROJEÇÃO (GA e GF)'!AI40</f>
        <v>18278851.255712021</v>
      </c>
      <c r="I38" s="182">
        <f>'[4]4-PROJEÇÃO (GA e GF)'!AJ40+'[4]4-PROJEÇÃO (GA e GF)'!AK40</f>
        <v>1490.1066736057498</v>
      </c>
      <c r="J38" s="179">
        <f>'[4]4-PROJEÇÃO (GA e GF)'!AL40</f>
        <v>67582477.447195709</v>
      </c>
      <c r="K38" s="179">
        <f>'[4]4-PROJEÇÃO (GA e GF)'!AM40</f>
        <v>808678.04163470992</v>
      </c>
      <c r="L38" s="179">
        <f>'[4]4-PROJEÇÃO (GA e GF)'!AN40</f>
        <v>0</v>
      </c>
      <c r="M38" s="179">
        <f>'[4]4-PROJEÇÃO (GA e GF)'!AO40</f>
        <v>2894576.3607006161</v>
      </c>
      <c r="N38" s="180">
        <f>'[4]4-PROJEÇÃO (GA e GF)'!AP40</f>
        <v>71285731.84953104</v>
      </c>
      <c r="O38" s="15">
        <f>'[4]4-PROJEÇÃO (GA e GF)'!AQ40</f>
        <v>-155781066.58259764</v>
      </c>
    </row>
    <row r="39" spans="1:15" x14ac:dyDescent="0.25">
      <c r="A39" s="206">
        <f t="shared" si="1"/>
        <v>2056</v>
      </c>
      <c r="B39" s="179">
        <f>'[4]4-PROJEÇÃO (GA e GF)'!AC41</f>
        <v>1628.48589866717</v>
      </c>
      <c r="C39" s="179">
        <f>'[4]4-PROJEÇÃO (GA e GF)'!AD41</f>
        <v>8538093.8365362417</v>
      </c>
      <c r="D39" s="179">
        <f>'[4]4-PROJEÇÃO (GA e GF)'!AE41</f>
        <v>9842093.6224799547</v>
      </c>
      <c r="E39" s="179">
        <f>'[4]4-PROJEÇÃO (GA e GF)'!AF41</f>
        <v>0</v>
      </c>
      <c r="F39" s="179">
        <f>'[4]4-PROJEÇÃO (GA e GF)'!AG41</f>
        <v>0</v>
      </c>
      <c r="G39" s="179">
        <f>'[4]4-PROJEÇÃO (GA e GF)'!AH41</f>
        <v>0</v>
      </c>
      <c r="H39" s="180">
        <f>'[4]4-PROJEÇÃO (GA e GF)'!AI41</f>
        <v>18380187.459016196</v>
      </c>
      <c r="I39" s="182">
        <f>'[4]4-PROJEÇÃO (GA e GF)'!AJ41+'[4]4-PROJEÇÃO (GA e GF)'!AK41</f>
        <v>1468.9529500313229</v>
      </c>
      <c r="J39" s="179">
        <f>'[4]4-PROJEÇÃO (GA e GF)'!AL41</f>
        <v>67004013.379829414</v>
      </c>
      <c r="K39" s="179">
        <f>'[4]4-PROJEÇÃO (GA e GF)'!AM41</f>
        <v>810263.13381098164</v>
      </c>
      <c r="L39" s="179">
        <f>'[4]4-PROJEÇÃO (GA e GF)'!AN41</f>
        <v>0</v>
      </c>
      <c r="M39" s="179">
        <f>'[4]4-PROJEÇÃO (GA e GF)'!AO41</f>
        <v>2911645.0063739074</v>
      </c>
      <c r="N39" s="180">
        <f>'[4]4-PROJEÇÃO (GA e GF)'!AP41</f>
        <v>70725921.520014301</v>
      </c>
      <c r="O39" s="15">
        <f>'[4]4-PROJEÇÃO (GA e GF)'!AQ41</f>
        <v>-208126800.64359576</v>
      </c>
    </row>
    <row r="40" spans="1:15" x14ac:dyDescent="0.25">
      <c r="A40" s="206">
        <f t="shared" si="1"/>
        <v>2057</v>
      </c>
      <c r="B40" s="179">
        <f>'[4]4-PROJEÇÃO (GA e GF)'!AC42</f>
        <v>1628.44201785263</v>
      </c>
      <c r="C40" s="179">
        <f>'[4]4-PROJEÇÃO (GA e GF)'!AD42</f>
        <v>8636615.3383646049</v>
      </c>
      <c r="D40" s="179">
        <f>'[4]4-PROJEÇÃO (GA e GF)'!AE42</f>
        <v>9955662.0445875581</v>
      </c>
      <c r="E40" s="179">
        <f>'[4]4-PROJEÇÃO (GA e GF)'!AF42</f>
        <v>0</v>
      </c>
      <c r="F40" s="179">
        <f>'[4]4-PROJEÇÃO (GA e GF)'!AG42</f>
        <v>0</v>
      </c>
      <c r="G40" s="179">
        <f>'[4]4-PROJEÇÃO (GA e GF)'!AH42</f>
        <v>0</v>
      </c>
      <c r="H40" s="184">
        <f>'[4]4-PROJEÇÃO (GA e GF)'!AI42</f>
        <v>18592277.382952161</v>
      </c>
      <c r="I40" s="185">
        <f>'[4]4-PROJEÇÃO (GA e GF)'!AJ42+'[4]4-PROJEÇÃO (GA e GF)'!AK42</f>
        <v>1419.000451065072</v>
      </c>
      <c r="J40" s="179">
        <f>'[4]4-PROJEÇÃO (GA e GF)'!AL42</f>
        <v>64940601.492114991</v>
      </c>
      <c r="K40" s="179">
        <f>'[4]4-PROJEÇÃO (GA e GF)'!AM42</f>
        <v>769340.4085857647</v>
      </c>
      <c r="L40" s="179">
        <f>'[4]4-PROJEÇÃO (GA e GF)'!AN42</f>
        <v>0</v>
      </c>
      <c r="M40" s="179">
        <f>'[4]4-PROJEÇÃO (GA e GF)'!AO42</f>
        <v>2908666.2278248514</v>
      </c>
      <c r="N40" s="180">
        <f>'[4]4-PROJEÇÃO (GA e GF)'!AP42</f>
        <v>68618608.1285256</v>
      </c>
      <c r="O40" s="209">
        <f>'[4]4-PROJEÇÃO (GA e GF)'!AQ42</f>
        <v>-258153131.38916922</v>
      </c>
    </row>
    <row r="41" spans="1:15" x14ac:dyDescent="0.25">
      <c r="A41" s="206">
        <f>A40+1</f>
        <v>2058</v>
      </c>
      <c r="B41" s="179">
        <f>'[4]4-PROJEÇÃO (GA e GF)'!AC43</f>
        <v>1628.4137555972504</v>
      </c>
      <c r="C41" s="179">
        <f>'[4]4-PROJEÇÃO (GA e GF)'!AD43</f>
        <v>8694333.452750992</v>
      </c>
      <c r="D41" s="179">
        <f>'[4]4-PROJEÇÃO (GA e GF)'!AE43</f>
        <v>10022195.289171141</v>
      </c>
      <c r="E41" s="179">
        <f>'[4]4-PROJEÇÃO (GA e GF)'!AF43</f>
        <v>0</v>
      </c>
      <c r="F41" s="179">
        <f>'[4]4-PROJEÇÃO (GA e GF)'!AG43</f>
        <v>0</v>
      </c>
      <c r="G41" s="179">
        <f>'[4]4-PROJEÇÃO (GA e GF)'!AH43</f>
        <v>0</v>
      </c>
      <c r="H41" s="180">
        <f>'[4]4-PROJEÇÃO (GA e GF)'!AI43</f>
        <v>18716528.741922133</v>
      </c>
      <c r="I41" s="182">
        <f>'[4]4-PROJEÇÃO (GA e GF)'!AJ43+'[4]4-PROJEÇÃO (GA e GF)'!AK43</f>
        <v>1383.9813672732184</v>
      </c>
      <c r="J41" s="179">
        <f>'[4]4-PROJEÇÃO (GA e GF)'!AL43</f>
        <v>63565453.430364482</v>
      </c>
      <c r="K41" s="179">
        <f>'[4]4-PROJEÇÃO (GA e GF)'!AM43</f>
        <v>778818.16464094445</v>
      </c>
      <c r="L41" s="179">
        <f>'[4]4-PROJEÇÃO (GA e GF)'!AN43</f>
        <v>0</v>
      </c>
      <c r="M41" s="179">
        <f>'[4]4-PROJEÇÃO (GA e GF)'!AO43</f>
        <v>2884492.535898488</v>
      </c>
      <c r="N41" s="180">
        <f>'[4]4-PROJEÇÃO (GA e GF)'!AP43</f>
        <v>67228764.130903915</v>
      </c>
      <c r="O41" s="208">
        <f>'[4]4-PROJEÇÃO (GA e GF)'!AQ43</f>
        <v>-306665366.77815098</v>
      </c>
    </row>
    <row r="42" spans="1:15" x14ac:dyDescent="0.25">
      <c r="A42" s="206">
        <f t="shared" ref="A42:A59" si="2">A41+1</f>
        <v>2059</v>
      </c>
      <c r="B42" s="179">
        <f>'[4]4-PROJEÇÃO (GA e GF)'!AC44</f>
        <v>1628.3839697030003</v>
      </c>
      <c r="C42" s="179">
        <f>'[4]4-PROJEÇÃO (GA e GF)'!AD44</f>
        <v>8817798.7197146937</v>
      </c>
      <c r="D42" s="179">
        <f>'[4]4-PROJEÇÃO (GA e GF)'!AE44</f>
        <v>10164517.069634756</v>
      </c>
      <c r="E42" s="179">
        <f>'[4]4-PROJEÇÃO (GA e GF)'!AF44</f>
        <v>0</v>
      </c>
      <c r="F42" s="179">
        <f>'[4]4-PROJEÇÃO (GA e GF)'!AG44</f>
        <v>0</v>
      </c>
      <c r="G42" s="179">
        <f>'[4]4-PROJEÇÃO (GA e GF)'!AH44</f>
        <v>0</v>
      </c>
      <c r="H42" s="180">
        <f>'[4]4-PROJEÇÃO (GA e GF)'!AI44</f>
        <v>18982315.789349452</v>
      </c>
      <c r="I42" s="182">
        <f>'[4]4-PROJEÇÃO (GA e GF)'!AJ44+'[4]4-PROJEÇÃO (GA e GF)'!AK44</f>
        <v>1334.7507540070737</v>
      </c>
      <c r="J42" s="179">
        <f>'[4]4-PROJEÇÃO (GA e GF)'!AL44</f>
        <v>60683689.592768885</v>
      </c>
      <c r="K42" s="179">
        <f>'[4]4-PROJEÇÃO (GA e GF)'!AM44</f>
        <v>788185.08909719018</v>
      </c>
      <c r="L42" s="179">
        <f>'[4]4-PROJEÇÃO (GA e GF)'!AN44</f>
        <v>0</v>
      </c>
      <c r="M42" s="179">
        <f>'[4]4-PROJEÇÃO (GA e GF)'!AO44</f>
        <v>2867673.3324002884</v>
      </c>
      <c r="N42" s="180">
        <f>'[4]4-PROJEÇÃO (GA e GF)'!AP44</f>
        <v>64339548.014266357</v>
      </c>
      <c r="O42" s="15">
        <f>'[4]4-PROJEÇÃO (GA e GF)'!AQ44</f>
        <v>-352022599.00306791</v>
      </c>
    </row>
    <row r="43" spans="1:15" x14ac:dyDescent="0.25">
      <c r="A43" s="206">
        <f t="shared" si="2"/>
        <v>2060</v>
      </c>
      <c r="B43" s="179">
        <f>'[4]4-PROJEÇÃO (GA e GF)'!AC45</f>
        <v>1628.4111662159598</v>
      </c>
      <c r="C43" s="179">
        <f>'[4]4-PROJEÇÃO (GA e GF)'!AD45</f>
        <v>8904819.8606445752</v>
      </c>
      <c r="D43" s="179">
        <f>'[4]4-PROJEÇÃO (GA e GF)'!AE45</f>
        <v>10264828.712088469</v>
      </c>
      <c r="E43" s="179">
        <f>'[4]4-PROJEÇÃO (GA e GF)'!AF45</f>
        <v>0</v>
      </c>
      <c r="F43" s="179">
        <f>'[4]4-PROJEÇÃO (GA e GF)'!AG45</f>
        <v>0</v>
      </c>
      <c r="G43" s="179">
        <f>'[4]4-PROJEÇÃO (GA e GF)'!AH45</f>
        <v>0</v>
      </c>
      <c r="H43" s="180">
        <f>'[4]4-PROJEÇÃO (GA e GF)'!AI45</f>
        <v>19169648.572733045</v>
      </c>
      <c r="I43" s="182">
        <f>'[4]4-PROJEÇÃO (GA e GF)'!AJ45+'[4]4-PROJEÇÃO (GA e GF)'!AK45</f>
        <v>1315.4639902221909</v>
      </c>
      <c r="J43" s="179">
        <f>'[4]4-PROJEÇÃO (GA e GF)'!AL45</f>
        <v>59218697.558003932</v>
      </c>
      <c r="K43" s="179">
        <f>'[4]4-PROJEÇÃO (GA e GF)'!AM45</f>
        <v>775395.68226764398</v>
      </c>
      <c r="L43" s="179">
        <f>'[4]4-PROJEÇÃO (GA e GF)'!AN45</f>
        <v>0</v>
      </c>
      <c r="M43" s="179">
        <f>'[4]4-PROJEÇÃO (GA e GF)'!AO45</f>
        <v>2832673.6244945391</v>
      </c>
      <c r="N43" s="180">
        <f>'[4]4-PROJEÇÃO (GA e GF)'!AP45</f>
        <v>62826766.864766113</v>
      </c>
      <c r="O43" s="15">
        <f>'[4]4-PROJEÇÃO (GA e GF)'!AQ45</f>
        <v>-395679717.29510099</v>
      </c>
    </row>
    <row r="44" spans="1:15" x14ac:dyDescent="0.25">
      <c r="A44" s="206">
        <f t="shared" si="2"/>
        <v>2061</v>
      </c>
      <c r="B44" s="179">
        <f>'[4]4-PROJEÇÃO (GA e GF)'!AC46</f>
        <v>1628.4168533663601</v>
      </c>
      <c r="C44" s="179">
        <f>'[4]4-PROJEÇÃO (GA e GF)'!AD46</f>
        <v>9001238.510959696</v>
      </c>
      <c r="D44" s="179">
        <f>'[4]4-PROJEÇÃO (GA e GF)'!AE46</f>
        <v>10375973.119906265</v>
      </c>
      <c r="E44" s="179">
        <f>'[4]4-PROJEÇÃO (GA e GF)'!AF46</f>
        <v>0</v>
      </c>
      <c r="F44" s="179">
        <f>'[4]4-PROJEÇÃO (GA e GF)'!AG46</f>
        <v>0</v>
      </c>
      <c r="G44" s="179">
        <f>'[4]4-PROJEÇÃO (GA e GF)'!AH46</f>
        <v>0</v>
      </c>
      <c r="H44" s="180">
        <f>'[4]4-PROJEÇÃO (GA e GF)'!AI46</f>
        <v>19377211.630865961</v>
      </c>
      <c r="I44" s="182">
        <f>'[4]4-PROJEÇÃO (GA e GF)'!AJ46+'[4]4-PROJEÇÃO (GA e GF)'!AK46</f>
        <v>1271.9351744822109</v>
      </c>
      <c r="J44" s="179">
        <f>'[4]4-PROJEÇÃO (GA e GF)'!AL46</f>
        <v>56970095.185087033</v>
      </c>
      <c r="K44" s="179">
        <f>'[4]4-PROJEÇÃO (GA e GF)'!AM46</f>
        <v>776312.16176111274</v>
      </c>
      <c r="L44" s="179">
        <f>'[4]4-PROJEÇÃO (GA e GF)'!AN46</f>
        <v>0</v>
      </c>
      <c r="M44" s="179">
        <f>'[4]4-PROJEÇÃO (GA e GF)'!AO46</f>
        <v>2818940.0212862631</v>
      </c>
      <c r="N44" s="180">
        <f>'[4]4-PROJEÇÃO (GA e GF)'!AP46</f>
        <v>60565347.368134409</v>
      </c>
      <c r="O44" s="15">
        <f>'[4]4-PROJEÇÃO (GA e GF)'!AQ46</f>
        <v>-436867853.03236938</v>
      </c>
    </row>
    <row r="45" spans="1:15" x14ac:dyDescent="0.25">
      <c r="A45" s="206">
        <f t="shared" si="2"/>
        <v>2062</v>
      </c>
      <c r="B45" s="179">
        <f>'[4]4-PROJEÇÃO (GA e GF)'!AC47</f>
        <v>1628.4799489140098</v>
      </c>
      <c r="C45" s="179">
        <f>'[4]4-PROJEÇÃO (GA e GF)'!AD47</f>
        <v>9107773.105622638</v>
      </c>
      <c r="D45" s="179">
        <f>'[4]4-PROJEÇÃO (GA e GF)'!AE47</f>
        <v>10498778.452663183</v>
      </c>
      <c r="E45" s="179">
        <f>'[4]4-PROJEÇÃO (GA e GF)'!AF47</f>
        <v>0</v>
      </c>
      <c r="F45" s="179">
        <f>'[4]4-PROJEÇÃO (GA e GF)'!AG47</f>
        <v>0</v>
      </c>
      <c r="G45" s="179">
        <f>'[4]4-PROJEÇÃO (GA e GF)'!AH47</f>
        <v>0</v>
      </c>
      <c r="H45" s="180">
        <f>'[4]4-PROJEÇÃO (GA e GF)'!AI47</f>
        <v>19606551.558285821</v>
      </c>
      <c r="I45" s="182">
        <f>'[4]4-PROJEÇÃO (GA e GF)'!AJ47+'[4]4-PROJEÇÃO (GA e GF)'!AK47</f>
        <v>1237.834010125642</v>
      </c>
      <c r="J45" s="179">
        <f>'[4]4-PROJEÇÃO (GA e GF)'!AL47</f>
        <v>55320532.362614378</v>
      </c>
      <c r="K45" s="179">
        <f>'[4]4-PROJEÇÃO (GA e GF)'!AM47</f>
        <v>759135.66034289123</v>
      </c>
      <c r="L45" s="179">
        <f>'[4]4-PROJEÇÃO (GA e GF)'!AN47</f>
        <v>0</v>
      </c>
      <c r="M45" s="179">
        <f>'[4]4-PROJEÇÃO (GA e GF)'!AO47</f>
        <v>2791516.9671114529</v>
      </c>
      <c r="N45" s="180">
        <f>'[4]4-PROJEÇÃO (GA e GF)'!AP47</f>
        <v>58871184.990068726</v>
      </c>
      <c r="O45" s="15">
        <f>'[4]4-PROJEÇÃO (GA e GF)'!AQ47</f>
        <v>-476132486.46415228</v>
      </c>
    </row>
    <row r="46" spans="1:15" x14ac:dyDescent="0.25">
      <c r="A46" s="206">
        <f t="shared" si="2"/>
        <v>2063</v>
      </c>
      <c r="B46" s="179">
        <f>'[4]4-PROJEÇÃO (GA e GF)'!AC48</f>
        <v>1628.4938807496203</v>
      </c>
      <c r="C46" s="179">
        <f>'[4]4-PROJEÇÃO (GA e GF)'!AD48</f>
        <v>9169393.9723579641</v>
      </c>
      <c r="D46" s="179">
        <f>'[4]4-PROJEÇÃO (GA e GF)'!AE48</f>
        <v>10569810.506318087</v>
      </c>
      <c r="E46" s="179">
        <f>'[4]4-PROJEÇÃO (GA e GF)'!AF48</f>
        <v>0</v>
      </c>
      <c r="F46" s="179">
        <f>'[4]4-PROJEÇÃO (GA e GF)'!AG48</f>
        <v>0</v>
      </c>
      <c r="G46" s="179">
        <f>'[4]4-PROJEÇÃO (GA e GF)'!AH48</f>
        <v>0</v>
      </c>
      <c r="H46" s="180">
        <f>'[4]4-PROJEÇÃO (GA e GF)'!AI48</f>
        <v>19739204.478676051</v>
      </c>
      <c r="I46" s="182">
        <f>'[4]4-PROJEÇÃO (GA e GF)'!AJ48+'[4]4-PROJEÇÃO (GA e GF)'!AK48</f>
        <v>1195.9393589002707</v>
      </c>
      <c r="J46" s="179">
        <f>'[4]4-PROJEÇÃO (GA e GF)'!AL48</f>
        <v>52772886.194959782</v>
      </c>
      <c r="K46" s="179">
        <f>'[4]4-PROJEÇÃO (GA e GF)'!AM48</f>
        <v>763621.56915304868</v>
      </c>
      <c r="L46" s="179">
        <f>'[4]4-PROJEÇÃO (GA e GF)'!AN48</f>
        <v>0</v>
      </c>
      <c r="M46" s="179">
        <f>'[4]4-PROJEÇÃO (GA e GF)'!AO48</f>
        <v>2777552.1069359891</v>
      </c>
      <c r="N46" s="180">
        <f>'[4]4-PROJEÇÃO (GA e GF)'!AP48</f>
        <v>56314059.871048823</v>
      </c>
      <c r="O46" s="15">
        <f>'[4]4-PROJEÇÃO (GA e GF)'!AQ48</f>
        <v>-512707341.85652506</v>
      </c>
    </row>
    <row r="47" spans="1:15" x14ac:dyDescent="0.25">
      <c r="A47" s="206">
        <f t="shared" si="2"/>
        <v>2064</v>
      </c>
      <c r="B47" s="179">
        <f>'[4]4-PROJEÇÃO (GA e GF)'!AC49</f>
        <v>1627.5217727561103</v>
      </c>
      <c r="C47" s="179">
        <f>'[4]4-PROJEÇÃO (GA e GF)'!AD49</f>
        <v>9234665.7190432698</v>
      </c>
      <c r="D47" s="179">
        <f>'[4]4-PROJEÇÃO (GA e GF)'!AE49</f>
        <v>10645051.028860785</v>
      </c>
      <c r="E47" s="179">
        <f>'[4]4-PROJEÇÃO (GA e GF)'!AF49</f>
        <v>0</v>
      </c>
      <c r="F47" s="179">
        <f>'[4]4-PROJEÇÃO (GA e GF)'!AG49</f>
        <v>0</v>
      </c>
      <c r="G47" s="179">
        <f>'[4]4-PROJEÇÃO (GA e GF)'!AH49</f>
        <v>0</v>
      </c>
      <c r="H47" s="180">
        <f>'[4]4-PROJEÇÃO (GA e GF)'!AI49</f>
        <v>19879716.747904055</v>
      </c>
      <c r="I47" s="182">
        <f>'[4]4-PROJEÇÃO (GA e GF)'!AJ49+'[4]4-PROJEÇÃO (GA e GF)'!AK49</f>
        <v>1140.8250986379478</v>
      </c>
      <c r="J47" s="179">
        <f>'[4]4-PROJEÇÃO (GA e GF)'!AL49</f>
        <v>49457036.458492033</v>
      </c>
      <c r="K47" s="179">
        <f>'[4]4-PROJEÇÃO (GA e GF)'!AM49</f>
        <v>745545.68896921654</v>
      </c>
      <c r="L47" s="179">
        <f>'[4]4-PROJEÇÃO (GA e GF)'!AN49</f>
        <v>0</v>
      </c>
      <c r="M47" s="179">
        <f>'[4]4-PROJEÇÃO (GA e GF)'!AO49</f>
        <v>2737892.6957109775</v>
      </c>
      <c r="N47" s="180">
        <f>'[4]4-PROJEÇÃO (GA e GF)'!AP49</f>
        <v>52940474.84317223</v>
      </c>
      <c r="O47" s="15">
        <f>'[4]4-PROJEÇÃO (GA e GF)'!AQ49</f>
        <v>-545768099.95179319</v>
      </c>
    </row>
    <row r="48" spans="1:15" x14ac:dyDescent="0.25">
      <c r="A48" s="206">
        <f t="shared" si="2"/>
        <v>2065</v>
      </c>
      <c r="B48" s="179">
        <f>'[4]4-PROJEÇÃO (GA e GF)'!AC50</f>
        <v>1628.4976509831799</v>
      </c>
      <c r="C48" s="179">
        <f>'[4]4-PROJEÇÃO (GA e GF)'!AD50</f>
        <v>9296258.9335405249</v>
      </c>
      <c r="D48" s="179">
        <f>'[4]4-PROJEÇÃO (GA e GF)'!AE50</f>
        <v>10716051.207026711</v>
      </c>
      <c r="E48" s="179">
        <f>'[4]4-PROJEÇÃO (GA e GF)'!AF50</f>
        <v>0</v>
      </c>
      <c r="F48" s="179">
        <f>'[4]4-PROJEÇÃO (GA e GF)'!AG50</f>
        <v>0</v>
      </c>
      <c r="G48" s="179">
        <f>'[4]4-PROJEÇÃO (GA e GF)'!AH50</f>
        <v>0</v>
      </c>
      <c r="H48" s="180">
        <f>'[4]4-PROJEÇÃO (GA e GF)'!AI50</f>
        <v>20012310.140567236</v>
      </c>
      <c r="I48" s="182">
        <f>'[4]4-PROJEÇÃO (GA e GF)'!AJ50+'[4]4-PROJEÇÃO (GA e GF)'!AK50</f>
        <v>1070.9253406419161</v>
      </c>
      <c r="J48" s="179">
        <f>'[4]4-PROJEÇÃO (GA e GF)'!AL50</f>
        <v>45955096.786797777</v>
      </c>
      <c r="K48" s="179">
        <f>'[4]4-PROJEÇÃO (GA e GF)'!AM50</f>
        <v>729331.14634663309</v>
      </c>
      <c r="L48" s="179">
        <f>'[4]4-PROJEÇÃO (GA e GF)'!AN50</f>
        <v>0</v>
      </c>
      <c r="M48" s="179">
        <f>'[4]4-PROJEÇÃO (GA e GF)'!AO50</f>
        <v>2683081.7736843647</v>
      </c>
      <c r="N48" s="180">
        <f>'[4]4-PROJEÇÃO (GA e GF)'!AP50</f>
        <v>49367509.70682878</v>
      </c>
      <c r="O48" s="15">
        <f>'[4]4-PROJEÇÃO (GA e GF)'!AQ50</f>
        <v>-575123299.51805472</v>
      </c>
    </row>
    <row r="49" spans="1:15" x14ac:dyDescent="0.25">
      <c r="A49" s="206">
        <f t="shared" si="2"/>
        <v>2066</v>
      </c>
      <c r="B49" s="179">
        <f>'[4]4-PROJEÇÃO (GA e GF)'!AC51</f>
        <v>1627.5167041910099</v>
      </c>
      <c r="C49" s="179">
        <f>'[4]4-PROJEÇÃO (GA e GF)'!AD51</f>
        <v>9316986.146576006</v>
      </c>
      <c r="D49" s="179">
        <f>'[4]4-PROJEÇÃO (GA e GF)'!AE51</f>
        <v>10739944.030780338</v>
      </c>
      <c r="E49" s="179">
        <f>'[4]4-PROJEÇÃO (GA e GF)'!AF51</f>
        <v>0</v>
      </c>
      <c r="F49" s="179">
        <f>'[4]4-PROJEÇÃO (GA e GF)'!AG51</f>
        <v>0</v>
      </c>
      <c r="G49" s="179">
        <f>'[4]4-PROJEÇÃO (GA e GF)'!AH51</f>
        <v>0</v>
      </c>
      <c r="H49" s="180">
        <f>'[4]4-PROJEÇÃO (GA e GF)'!AI51</f>
        <v>20056930.177356344</v>
      </c>
      <c r="I49" s="182">
        <f>'[4]4-PROJEÇÃO (GA e GF)'!AJ51+'[4]4-PROJEÇÃO (GA e GF)'!AK51</f>
        <v>1051.9104427706727</v>
      </c>
      <c r="J49" s="179">
        <f>'[4]4-PROJEÇÃO (GA e GF)'!AL51</f>
        <v>44933450.527661838</v>
      </c>
      <c r="K49" s="179">
        <f>'[4]4-PROJEÇÃO (GA e GF)'!AM51</f>
        <v>734715.39296330709</v>
      </c>
      <c r="L49" s="179">
        <f>'[4]4-PROJEÇÃO (GA e GF)'!AN51</f>
        <v>0</v>
      </c>
      <c r="M49" s="179">
        <f>'[4]4-PROJEÇÃO (GA e GF)'!AO51</f>
        <v>2623917.4556702562</v>
      </c>
      <c r="N49" s="180">
        <f>'[4]4-PROJEÇÃO (GA e GF)'!AP51</f>
        <v>48292083.376295403</v>
      </c>
      <c r="O49" s="15">
        <f>'[4]4-PROJEÇÃO (GA e GF)'!AQ51</f>
        <v>-603358452.71699381</v>
      </c>
    </row>
    <row r="50" spans="1:15" x14ac:dyDescent="0.25">
      <c r="A50" s="206">
        <f t="shared" si="2"/>
        <v>2067</v>
      </c>
      <c r="B50" s="179">
        <f>'[4]4-PROJEÇÃO (GA e GF)'!AC52</f>
        <v>1627.53098002724</v>
      </c>
      <c r="C50" s="179">
        <f>'[4]4-PROJEÇÃO (GA e GF)'!AD52</f>
        <v>9392550.9103128538</v>
      </c>
      <c r="D50" s="179">
        <f>'[4]4-PROJEÇÃO (GA e GF)'!AE52</f>
        <v>10827049.594796997</v>
      </c>
      <c r="E50" s="179">
        <f>'[4]4-PROJEÇÃO (GA e GF)'!AF52</f>
        <v>0</v>
      </c>
      <c r="F50" s="179">
        <f>'[4]4-PROJEÇÃO (GA e GF)'!AG52</f>
        <v>0</v>
      </c>
      <c r="G50" s="179">
        <f>'[4]4-PROJEÇÃO (GA e GF)'!AH52</f>
        <v>0</v>
      </c>
      <c r="H50" s="180">
        <f>'[4]4-PROJEÇÃO (GA e GF)'!AI52</f>
        <v>20219600.50510985</v>
      </c>
      <c r="I50" s="182">
        <f>'[4]4-PROJEÇÃO (GA e GF)'!AJ52+'[4]4-PROJEÇÃO (GA e GF)'!AK52</f>
        <v>1022.9989948945922</v>
      </c>
      <c r="J50" s="179">
        <f>'[4]4-PROJEÇÃO (GA e GF)'!AL52</f>
        <v>42878215.544650719</v>
      </c>
      <c r="K50" s="179">
        <f>'[4]4-PROJEÇÃO (GA e GF)'!AM52</f>
        <v>725707.10492852924</v>
      </c>
      <c r="L50" s="179">
        <f>'[4]4-PROJEÇÃO (GA e GF)'!AN52</f>
        <v>0</v>
      </c>
      <c r="M50" s="179">
        <f>'[4]4-PROJEÇÃO (GA e GF)'!AO52</f>
        <v>2607360.7996081403</v>
      </c>
      <c r="N50" s="180">
        <f>'[4]4-PROJEÇÃO (GA e GF)'!AP52</f>
        <v>46211283.449187391</v>
      </c>
      <c r="O50" s="15">
        <f>'[4]4-PROJEÇÃO (GA e GF)'!AQ52</f>
        <v>-629350135.6610713</v>
      </c>
    </row>
    <row r="51" spans="1:15" x14ac:dyDescent="0.25">
      <c r="A51" s="206">
        <f t="shared" si="2"/>
        <v>2068</v>
      </c>
      <c r="B51" s="179">
        <f>'[4]4-PROJEÇÃO (GA e GF)'!AC53</f>
        <v>1627.63284700443</v>
      </c>
      <c r="C51" s="179">
        <f>'[4]4-PROJEÇÃO (GA e GF)'!AD53</f>
        <v>9434468.1981175691</v>
      </c>
      <c r="D51" s="179">
        <f>'[4]4-PROJEÇÃO (GA e GF)'!AE53</f>
        <v>10875368.795648251</v>
      </c>
      <c r="E51" s="179">
        <f>'[4]4-PROJEÇÃO (GA e GF)'!AF53</f>
        <v>0</v>
      </c>
      <c r="F51" s="179">
        <f>'[4]4-PROJEÇÃO (GA e GF)'!AG53</f>
        <v>0</v>
      </c>
      <c r="G51" s="179">
        <f>'[4]4-PROJEÇÃO (GA e GF)'!AH53</f>
        <v>0</v>
      </c>
      <c r="H51" s="180">
        <f>'[4]4-PROJEÇÃO (GA e GF)'!AI53</f>
        <v>20309836.99376582</v>
      </c>
      <c r="I51" s="182">
        <f>'[4]4-PROJEÇÃO (GA e GF)'!AJ53+'[4]4-PROJEÇÃO (GA e GF)'!AK53</f>
        <v>1035.3056990368314</v>
      </c>
      <c r="J51" s="179">
        <f>'[4]4-PROJEÇÃO (GA e GF)'!AL53</f>
        <v>43372100.699624307</v>
      </c>
      <c r="K51" s="179">
        <f>'[4]4-PROJEÇÃO (GA e GF)'!AM53</f>
        <v>724600.20512257866</v>
      </c>
      <c r="L51" s="179">
        <f>'[4]4-PROJEÇÃO (GA e GF)'!AN53</f>
        <v>0</v>
      </c>
      <c r="M51" s="179">
        <f>'[4]4-PROJEÇÃO (GA e GF)'!AO53</f>
        <v>2579814.9821393765</v>
      </c>
      <c r="N51" s="180">
        <f>'[4]4-PROJEÇÃO (GA e GF)'!AP53</f>
        <v>46676515.886886261</v>
      </c>
      <c r="O51" s="15">
        <f>'[4]4-PROJEÇÃO (GA e GF)'!AQ53</f>
        <v>-655716814.55419171</v>
      </c>
    </row>
    <row r="52" spans="1:15" x14ac:dyDescent="0.25">
      <c r="A52" s="206">
        <f t="shared" si="2"/>
        <v>2069</v>
      </c>
      <c r="B52" s="179">
        <f>'[4]4-PROJEÇÃO (GA e GF)'!AC54</f>
        <v>1627.64997110594</v>
      </c>
      <c r="C52" s="179">
        <f>'[4]4-PROJEÇÃO (GA e GF)'!AD54</f>
        <v>9526345.398185974</v>
      </c>
      <c r="D52" s="179">
        <f>'[4]4-PROJEÇÃO (GA e GF)'!AE54</f>
        <v>10981278.149908921</v>
      </c>
      <c r="E52" s="179">
        <f>'[4]4-PROJEÇÃO (GA e GF)'!AF54</f>
        <v>0</v>
      </c>
      <c r="F52" s="179">
        <f>'[4]4-PROJEÇÃO (GA e GF)'!AG54</f>
        <v>0</v>
      </c>
      <c r="G52" s="179">
        <f>'[4]4-PROJEÇÃO (GA e GF)'!AH54</f>
        <v>0</v>
      </c>
      <c r="H52" s="180">
        <f>'[4]4-PROJEÇÃO (GA e GF)'!AI54</f>
        <v>20507623.548094895</v>
      </c>
      <c r="I52" s="182">
        <f>'[4]4-PROJEÇÃO (GA e GF)'!AJ54+'[4]4-PROJEÇÃO (GA e GF)'!AK54</f>
        <v>1005.5733061767899</v>
      </c>
      <c r="J52" s="179">
        <f>'[4]4-PROJEÇÃO (GA e GF)'!AL54</f>
        <v>41832071.738335624</v>
      </c>
      <c r="K52" s="179">
        <f>'[4]4-PROJEÇÃO (GA e GF)'!AM54</f>
        <v>711647.60459685174</v>
      </c>
      <c r="L52" s="179">
        <f>'[4]4-PROJEÇÃO (GA e GF)'!AN54</f>
        <v>0</v>
      </c>
      <c r="M52" s="179">
        <f>'[4]4-PROJEÇÃO (GA e GF)'!AO54</f>
        <v>2597291.8722981326</v>
      </c>
      <c r="N52" s="180">
        <f>'[4]4-PROJEÇÃO (GA e GF)'!AP54</f>
        <v>45141011.215230614</v>
      </c>
      <c r="O52" s="15">
        <f>'[4]4-PROJEÇÃO (GA e GF)'!AQ54</f>
        <v>-680350202.22132742</v>
      </c>
    </row>
    <row r="53" spans="1:15" x14ac:dyDescent="0.25">
      <c r="A53" s="206">
        <f t="shared" si="2"/>
        <v>2070</v>
      </c>
      <c r="B53" s="179">
        <f>'[4]4-PROJEÇÃO (GA e GF)'!AC55</f>
        <v>1627.75937993865</v>
      </c>
      <c r="C53" s="179">
        <f>'[4]4-PROJEÇÃO (GA e GF)'!AD55</f>
        <v>9501500.9485524483</v>
      </c>
      <c r="D53" s="179">
        <f>'[4]4-PROJEÇÃO (GA e GF)'!AE55</f>
        <v>10952639.275240457</v>
      </c>
      <c r="E53" s="179">
        <f>'[4]4-PROJEÇÃO (GA e GF)'!AF55</f>
        <v>0</v>
      </c>
      <c r="F53" s="179">
        <f>'[4]4-PROJEÇÃO (GA e GF)'!AG55</f>
        <v>0</v>
      </c>
      <c r="G53" s="179">
        <f>'[4]4-PROJEÇÃO (GA e GF)'!AH55</f>
        <v>0</v>
      </c>
      <c r="H53" s="180">
        <f>'[4]4-PROJEÇÃO (GA e GF)'!AI55</f>
        <v>20454140.223792903</v>
      </c>
      <c r="I53" s="182">
        <f>'[4]4-PROJEÇÃO (GA e GF)'!AJ55+'[4]4-PROJEÇÃO (GA e GF)'!AK55</f>
        <v>1030.4338610911898</v>
      </c>
      <c r="J53" s="179">
        <f>'[4]4-PROJEÇÃO (GA e GF)'!AL55</f>
        <v>43690648.770980954</v>
      </c>
      <c r="K53" s="179">
        <f>'[4]4-PROJEÇÃO (GA e GF)'!AM55</f>
        <v>717502.42467601539</v>
      </c>
      <c r="L53" s="179">
        <f>'[4]4-PROJEÇÃO (GA e GF)'!AN55</f>
        <v>0</v>
      </c>
      <c r="M53" s="179">
        <f>'[4]4-PROJEÇÃO (GA e GF)'!AO55</f>
        <v>2582937.1865288266</v>
      </c>
      <c r="N53" s="180">
        <f>'[4]4-PROJEÇÃO (GA e GF)'!AP55</f>
        <v>46991088.382185794</v>
      </c>
      <c r="O53" s="15">
        <f>'[4]4-PROJEÇÃO (GA e GF)'!AQ55</f>
        <v>-706887150.37972033</v>
      </c>
    </row>
    <row r="54" spans="1:15" x14ac:dyDescent="0.25">
      <c r="A54" s="206">
        <f t="shared" si="2"/>
        <v>2071</v>
      </c>
      <c r="B54" s="179">
        <f>'[4]4-PROJEÇÃO (GA e GF)'!AC56</f>
        <v>1627.7607846502499</v>
      </c>
      <c r="C54" s="179">
        <f>'[4]4-PROJEÇÃO (GA e GF)'!AD56</f>
        <v>9571509.0617424361</v>
      </c>
      <c r="D54" s="179">
        <f>'[4]4-PROJEÇÃO (GA e GF)'!AE56</f>
        <v>11033339.536626732</v>
      </c>
      <c r="E54" s="179">
        <f>'[4]4-PROJEÇÃO (GA e GF)'!AF56</f>
        <v>0</v>
      </c>
      <c r="F54" s="179">
        <f>'[4]4-PROJEÇÃO (GA e GF)'!AG56</f>
        <v>0</v>
      </c>
      <c r="G54" s="179">
        <f>'[4]4-PROJEÇÃO (GA e GF)'!AH56</f>
        <v>0</v>
      </c>
      <c r="H54" s="180">
        <f>'[4]4-PROJEÇÃO (GA e GF)'!AI56</f>
        <v>20604848.598369166</v>
      </c>
      <c r="I54" s="182">
        <f>'[4]4-PROJEÇÃO (GA e GF)'!AJ56+'[4]4-PROJEÇÃO (GA e GF)'!AK56</f>
        <v>1008.4031228644</v>
      </c>
      <c r="J54" s="179">
        <f>'[4]4-PROJEÇÃO (GA e GF)'!AL56</f>
        <v>43142475.958124384</v>
      </c>
      <c r="K54" s="179">
        <f>'[4]4-PROJEÇÃO (GA e GF)'!AM56</f>
        <v>713737.87328568497</v>
      </c>
      <c r="L54" s="179">
        <f>'[4]4-PROJEÇÃO (GA e GF)'!AN56</f>
        <v>0</v>
      </c>
      <c r="M54" s="179">
        <f>'[4]4-PROJEÇÃO (GA e GF)'!AO56</f>
        <v>2615708.6509226756</v>
      </c>
      <c r="N54" s="180">
        <f>'[4]4-PROJEÇÃO (GA e GF)'!AP56</f>
        <v>46471922.482332751</v>
      </c>
      <c r="O54" s="15">
        <f>'[4]4-PROJEÇÃO (GA e GF)'!AQ56</f>
        <v>-732754224.26368392</v>
      </c>
    </row>
    <row r="55" spans="1:15" x14ac:dyDescent="0.25">
      <c r="A55" s="206">
        <f t="shared" si="2"/>
        <v>2072</v>
      </c>
      <c r="B55" s="179">
        <f>'[4]4-PROJEÇÃO (GA e GF)'!AC57</f>
        <v>1627.8580345073501</v>
      </c>
      <c r="C55" s="179">
        <f>'[4]4-PROJEÇÃO (GA e GF)'!AD57</f>
        <v>9554188.694753658</v>
      </c>
      <c r="D55" s="179">
        <f>'[4]4-PROJEÇÃO (GA e GF)'!AE57</f>
        <v>11013373.877225121</v>
      </c>
      <c r="E55" s="179">
        <f>'[4]4-PROJEÇÃO (GA e GF)'!AF57</f>
        <v>0</v>
      </c>
      <c r="F55" s="179">
        <f>'[4]4-PROJEÇÃO (GA e GF)'!AG57</f>
        <v>0</v>
      </c>
      <c r="G55" s="179">
        <f>'[4]4-PROJEÇÃO (GA e GF)'!AH57</f>
        <v>0</v>
      </c>
      <c r="H55" s="180">
        <f>'[4]4-PROJEÇÃO (GA e GF)'!AI57</f>
        <v>20567562.571978778</v>
      </c>
      <c r="I55" s="182">
        <f>'[4]4-PROJEÇÃO (GA e GF)'!AJ57+'[4]4-PROJEÇÃO (GA e GF)'!AK57</f>
        <v>1042.2981480957301</v>
      </c>
      <c r="J55" s="179">
        <f>'[4]4-PROJEÇÃO (GA e GF)'!AL57</f>
        <v>45442717.216817975</v>
      </c>
      <c r="K55" s="179">
        <f>'[4]4-PROJEÇÃO (GA e GF)'!AM57</f>
        <v>732887.32370122452</v>
      </c>
      <c r="L55" s="179">
        <f>'[4]4-PROJEÇÃO (GA e GF)'!AN57</f>
        <v>0</v>
      </c>
      <c r="M55" s="179">
        <f>'[4]4-PROJEÇÃO (GA e GF)'!AO57</f>
        <v>2617398.651490462</v>
      </c>
      <c r="N55" s="180">
        <f>'[4]4-PROJEÇÃO (GA e GF)'!AP57</f>
        <v>48793003.192009665</v>
      </c>
      <c r="O55" s="15">
        <f>'[4]4-PROJEÇÃO (GA e GF)'!AQ57</f>
        <v>-760979664.8837148</v>
      </c>
    </row>
    <row r="56" spans="1:15" x14ac:dyDescent="0.25">
      <c r="A56" s="206">
        <f t="shared" si="2"/>
        <v>2073</v>
      </c>
      <c r="B56" s="179">
        <f>'[4]4-PROJEÇÃO (GA e GF)'!AC58</f>
        <v>1627.8479958975799</v>
      </c>
      <c r="C56" s="179">
        <f>'[4]4-PROJEÇÃO (GA e GF)'!AD58</f>
        <v>9621428.9514460862</v>
      </c>
      <c r="D56" s="179">
        <f>'[4]4-PROJEÇÃO (GA e GF)'!AE58</f>
        <v>11090883.554939665</v>
      </c>
      <c r="E56" s="179">
        <f>'[4]4-PROJEÇÃO (GA e GF)'!AF58</f>
        <v>0</v>
      </c>
      <c r="F56" s="179">
        <f>'[4]4-PROJEÇÃO (GA e GF)'!AG58</f>
        <v>0</v>
      </c>
      <c r="G56" s="179">
        <f>'[4]4-PROJEÇÃO (GA e GF)'!AH58</f>
        <v>0</v>
      </c>
      <c r="H56" s="180">
        <f>'[4]4-PROJEÇÃO (GA e GF)'!AI58</f>
        <v>20712312.506385751</v>
      </c>
      <c r="I56" s="182">
        <f>'[4]4-PROJEÇÃO (GA e GF)'!AJ58+'[4]4-PROJEÇÃO (GA e GF)'!AK58</f>
        <v>1032.2587123713097</v>
      </c>
      <c r="J56" s="179">
        <f>'[4]4-PROJEÇÃO (GA e GF)'!AL58</f>
        <v>45481131.140408069</v>
      </c>
      <c r="K56" s="179">
        <f>'[4]4-PROJEÇÃO (GA e GF)'!AM58</f>
        <v>696741.84702829481</v>
      </c>
      <c r="L56" s="179">
        <f>'[4]4-PROJEÇÃO (GA e GF)'!AN58</f>
        <v>0</v>
      </c>
      <c r="M56" s="179">
        <f>'[4]4-PROJEÇÃO (GA e GF)'!AO58</f>
        <v>2660637.3080383213</v>
      </c>
      <c r="N56" s="180">
        <f>'[4]4-PROJEÇÃO (GA e GF)'!AP58</f>
        <v>48838510.295474686</v>
      </c>
      <c r="O56" s="15">
        <f>'[4]4-PROJEÇÃO (GA e GF)'!AQ58</f>
        <v>-789105862.67280364</v>
      </c>
    </row>
    <row r="57" spans="1:15" x14ac:dyDescent="0.25">
      <c r="A57" s="206">
        <f t="shared" si="2"/>
        <v>2074</v>
      </c>
      <c r="B57" s="179">
        <f>'[4]4-PROJEÇÃO (GA e GF)'!AC59</f>
        <v>1627.91436967101</v>
      </c>
      <c r="C57" s="179">
        <f>'[4]4-PROJEÇÃO (GA e GF)'!AD59</f>
        <v>9696510.481058035</v>
      </c>
      <c r="D57" s="179">
        <f>'[4]4-PROJEÇÃO (GA e GF)'!AE59</f>
        <v>11177432.081801441</v>
      </c>
      <c r="E57" s="179">
        <f>'[4]4-PROJEÇÃO (GA e GF)'!AF59</f>
        <v>0</v>
      </c>
      <c r="F57" s="179">
        <f>'[4]4-PROJEÇÃO (GA e GF)'!AG59</f>
        <v>0</v>
      </c>
      <c r="G57" s="179">
        <f>'[4]4-PROJEÇÃO (GA e GF)'!AH59</f>
        <v>0</v>
      </c>
      <c r="H57" s="180">
        <f>'[4]4-PROJEÇÃO (GA e GF)'!AI59</f>
        <v>20873942.562859476</v>
      </c>
      <c r="I57" s="182">
        <f>'[4]4-PROJEÇÃO (GA e GF)'!AJ59+'[4]4-PROJEÇÃO (GA e GF)'!AK59</f>
        <v>1064.0659626437105</v>
      </c>
      <c r="J57" s="179">
        <f>'[4]4-PROJEÇÃO (GA e GF)'!AL59</f>
        <v>47178957.914910547</v>
      </c>
      <c r="K57" s="179">
        <f>'[4]4-PROJEÇÃO (GA e GF)'!AM59</f>
        <v>692034.6678339811</v>
      </c>
      <c r="L57" s="179">
        <f>'[4]4-PROJEÇÃO (GA e GF)'!AN59</f>
        <v>0</v>
      </c>
      <c r="M57" s="179">
        <f>'[4]4-PROJEÇÃO (GA e GF)'!AO59</f>
        <v>2672908.17819347</v>
      </c>
      <c r="N57" s="180">
        <f>'[4]4-PROJEÇÃO (GA e GF)'!AP59</f>
        <v>50543900.760938004</v>
      </c>
      <c r="O57" s="15">
        <f>'[4]4-PROJEÇÃO (GA e GF)'!AQ59</f>
        <v>-818775820.87088215</v>
      </c>
    </row>
    <row r="58" spans="1:15" x14ac:dyDescent="0.25">
      <c r="A58" s="206">
        <f t="shared" si="2"/>
        <v>2075</v>
      </c>
      <c r="B58" s="179">
        <f>'[4]4-PROJEÇÃO (GA e GF)'!AC60</f>
        <v>1627.9306688099</v>
      </c>
      <c r="C58" s="179">
        <f>'[4]4-PROJEÇÃO (GA e GF)'!AD60</f>
        <v>9774467.0758504644</v>
      </c>
      <c r="D58" s="179">
        <f>'[4]4-PROJEÇÃO (GA e GF)'!AE60</f>
        <v>11267294.774707623</v>
      </c>
      <c r="E58" s="179">
        <f>'[4]4-PROJEÇÃO (GA e GF)'!AF60</f>
        <v>0</v>
      </c>
      <c r="F58" s="179">
        <f>'[4]4-PROJEÇÃO (GA e GF)'!AG60</f>
        <v>0</v>
      </c>
      <c r="G58" s="179">
        <f>'[4]4-PROJEÇÃO (GA e GF)'!AH60</f>
        <v>0</v>
      </c>
      <c r="H58" s="180">
        <f>'[4]4-PROJEÇÃO (GA e GF)'!AI60</f>
        <v>21041761.850558087</v>
      </c>
      <c r="I58" s="182">
        <f>'[4]4-PROJEÇÃO (GA e GF)'!AJ60+'[4]4-PROJEÇÃO (GA e GF)'!AK60</f>
        <v>1071.0036083061996</v>
      </c>
      <c r="J58" s="179">
        <f>'[4]4-PROJEÇÃO (GA e GF)'!AL60</f>
        <v>47881205.824616417</v>
      </c>
      <c r="K58" s="179">
        <f>'[4]4-PROJEÇÃO (GA e GF)'!AM60</f>
        <v>738596.51119939471</v>
      </c>
      <c r="L58" s="179">
        <f>'[4]4-PROJEÇÃO (GA e GF)'!AN60</f>
        <v>0</v>
      </c>
      <c r="M58" s="179">
        <f>'[4]4-PROJEÇÃO (GA e GF)'!AO60</f>
        <v>2720421.7573018065</v>
      </c>
      <c r="N58" s="180">
        <f>'[4]4-PROJEÇÃO (GA e GF)'!AP60</f>
        <v>51340224.093117617</v>
      </c>
      <c r="O58" s="15">
        <f>'[4]4-PROJEÇÃO (GA e GF)'!AQ60</f>
        <v>-849074283.11344171</v>
      </c>
    </row>
    <row r="59" spans="1:15" x14ac:dyDescent="0.25">
      <c r="A59" s="207">
        <f t="shared" si="2"/>
        <v>2076</v>
      </c>
      <c r="B59" s="185">
        <f>'[4]4-PROJEÇÃO (GA e GF)'!AC61</f>
        <v>1628.0653292943</v>
      </c>
      <c r="C59" s="211">
        <f>'[4]4-PROJEÇÃO (GA e GF)'!AD61</f>
        <v>9889659.3508953732</v>
      </c>
      <c r="D59" s="211">
        <f>'[4]4-PROJEÇÃO (GA e GF)'!AE61</f>
        <v>11400080.051759392</v>
      </c>
      <c r="E59" s="211">
        <f>'[4]4-PROJEÇÃO (GA e GF)'!AF61</f>
        <v>0</v>
      </c>
      <c r="F59" s="211">
        <f>'[4]4-PROJEÇÃO (GA e GF)'!AG61</f>
        <v>0</v>
      </c>
      <c r="G59" s="211">
        <f>'[4]4-PROJEÇÃO (GA e GF)'!AH61</f>
        <v>0</v>
      </c>
      <c r="H59" s="184">
        <f>'[4]4-PROJEÇÃO (GA e GF)'!AI61</f>
        <v>21289739.402654767</v>
      </c>
      <c r="I59" s="185">
        <f>'[4]4-PROJEÇÃO (GA e GF)'!AJ61+'[4]4-PROJEÇÃO (GA e GF)'!AK61</f>
        <v>1122.8905955377897</v>
      </c>
      <c r="J59" s="211">
        <f>'[4]4-PROJEÇÃO (GA e GF)'!AL61</f>
        <v>50285199.791781142</v>
      </c>
      <c r="K59" s="211">
        <f>'[4]4-PROJEÇÃO (GA e GF)'!AM61</f>
        <v>688525.50204701978</v>
      </c>
      <c r="L59" s="211">
        <f>'[4]4-PROJEÇÃO (GA e GF)'!AN61</f>
        <v>0</v>
      </c>
      <c r="M59" s="211">
        <f>'[4]4-PROJEÇÃO (GA e GF)'!AO61</f>
        <v>2749571.8786891275</v>
      </c>
      <c r="N59" s="184">
        <f>'[4]4-PROJEÇÃO (GA e GF)'!AP61</f>
        <v>53723297.172517285</v>
      </c>
      <c r="O59" s="209">
        <f>'[4]4-PROJEÇÃO (GA e GF)'!AQ61</f>
        <v>-881507840.88330424</v>
      </c>
    </row>
    <row r="60" spans="1:15" x14ac:dyDescent="0.25">
      <c r="A60" s="206">
        <f>A59+1</f>
        <v>2077</v>
      </c>
      <c r="B60" s="182">
        <f>'[4]4-PROJEÇÃO (GA e GF)'!AC62</f>
        <v>1628.0521917210999</v>
      </c>
      <c r="C60" s="179">
        <f>'[4]4-PROJEÇÃO (GA e GF)'!AD62</f>
        <v>9979537.4286802225</v>
      </c>
      <c r="D60" s="179">
        <f>'[4]4-PROJEÇÃO (GA e GF)'!AE62</f>
        <v>11503684.963242291</v>
      </c>
      <c r="E60" s="179">
        <f>'[4]4-PROJEÇÃO (GA e GF)'!AF62</f>
        <v>0</v>
      </c>
      <c r="F60" s="179">
        <f>'[4]4-PROJEÇÃO (GA e GF)'!AG62</f>
        <v>0</v>
      </c>
      <c r="G60" s="179">
        <f>'[4]4-PROJEÇÃO (GA e GF)'!AH62</f>
        <v>0</v>
      </c>
      <c r="H60" s="180">
        <f>'[4]4-PROJEÇÃO (GA e GF)'!AI62</f>
        <v>21483222.391922511</v>
      </c>
      <c r="I60" s="182">
        <f>'[4]4-PROJEÇÃO (GA e GF)'!AJ62+'[4]4-PROJEÇÃO (GA e GF)'!AK62</f>
        <v>1132.9142788434804</v>
      </c>
      <c r="J60" s="179">
        <f>'[4]4-PROJEÇÃO (GA e GF)'!AL62</f>
        <v>51213511.576954477</v>
      </c>
      <c r="K60" s="179">
        <f>'[4]4-PROJEÇÃO (GA e GF)'!AM62</f>
        <v>747952.99489182187</v>
      </c>
      <c r="L60" s="179">
        <f>'[4]4-PROJEÇÃO (GA e GF)'!AN62</f>
        <v>0</v>
      </c>
      <c r="M60" s="179">
        <f>'[4]4-PROJEÇÃO (GA e GF)'!AO62</f>
        <v>2817594.3878575405</v>
      </c>
      <c r="N60" s="180">
        <f>'[4]4-PROJEÇÃO (GA e GF)'!AP62</f>
        <v>54779058.95970384</v>
      </c>
      <c r="O60" s="208">
        <f>'[4]4-PROJEÇÃO (GA e GF)'!AQ62</f>
        <v>-914803677.45108557</v>
      </c>
    </row>
    <row r="61" spans="1:15" x14ac:dyDescent="0.25">
      <c r="A61" s="206">
        <f t="shared" ref="A61:A78" si="3">A60+1</f>
        <v>2078</v>
      </c>
      <c r="B61" s="182">
        <f>'[4]4-PROJEÇÃO (GA e GF)'!AC63</f>
        <v>1628.1420727677801</v>
      </c>
      <c r="C61" s="179">
        <f>'[4]4-PROJEÇÃO (GA e GF)'!AD63</f>
        <v>10045748.102500025</v>
      </c>
      <c r="D61" s="179">
        <f>'[4]4-PROJEÇÃO (GA e GF)'!AE63</f>
        <v>11580007.812700026</v>
      </c>
      <c r="E61" s="179">
        <f>'[4]4-PROJEÇÃO (GA e GF)'!AF63</f>
        <v>0</v>
      </c>
      <c r="F61" s="179">
        <f>'[4]4-PROJEÇÃO (GA e GF)'!AG63</f>
        <v>0</v>
      </c>
      <c r="G61" s="179">
        <f>'[4]4-PROJEÇÃO (GA e GF)'!AH63</f>
        <v>0</v>
      </c>
      <c r="H61" s="180">
        <f>'[4]4-PROJEÇÃO (GA e GF)'!AI63</f>
        <v>21625755.915200051</v>
      </c>
      <c r="I61" s="182">
        <f>'[4]4-PROJEÇÃO (GA e GF)'!AJ63+'[4]4-PROJEÇÃO (GA e GF)'!AK63</f>
        <v>1178.8393220889698</v>
      </c>
      <c r="J61" s="179">
        <f>'[4]4-PROJEÇÃO (GA e GF)'!AL63</f>
        <v>53785511.275981434</v>
      </c>
      <c r="K61" s="179">
        <f>'[4]4-PROJEÇÃO (GA e GF)'!AM63</f>
        <v>817932.56027973723</v>
      </c>
      <c r="L61" s="179">
        <f>'[4]4-PROJEÇÃO (GA e GF)'!AN63</f>
        <v>0</v>
      </c>
      <c r="M61" s="179">
        <f>'[4]4-PROJEÇÃO (GA e GF)'!AO63</f>
        <v>2853690.6421060576</v>
      </c>
      <c r="N61" s="180">
        <f>'[4]4-PROJEÇÃO (GA e GF)'!AP63</f>
        <v>57457134.478367224</v>
      </c>
      <c r="O61" s="15">
        <f>'[4]4-PROJEÇÃO (GA e GF)'!AQ63</f>
        <v>-950635056.01425278</v>
      </c>
    </row>
    <row r="62" spans="1:15" x14ac:dyDescent="0.25">
      <c r="A62" s="206">
        <f t="shared" si="3"/>
        <v>2079</v>
      </c>
      <c r="B62" s="182">
        <f>'[4]4-PROJEÇÃO (GA e GF)'!AC64</f>
        <v>1628.1437522225801</v>
      </c>
      <c r="C62" s="179">
        <f>'[4]4-PROJEÇÃO (GA e GF)'!AD64</f>
        <v>10169539.949494265</v>
      </c>
      <c r="D62" s="179">
        <f>'[4]4-PROJEÇÃO (GA e GF)'!AE64</f>
        <v>11722706.050871568</v>
      </c>
      <c r="E62" s="179">
        <f>'[4]4-PROJEÇÃO (GA e GF)'!AF64</f>
        <v>0</v>
      </c>
      <c r="F62" s="179">
        <f>'[4]4-PROJEÇÃO (GA e GF)'!AG64</f>
        <v>0</v>
      </c>
      <c r="G62" s="179">
        <f>'[4]4-PROJEÇÃO (GA e GF)'!AH64</f>
        <v>0</v>
      </c>
      <c r="H62" s="180">
        <f>'[4]4-PROJEÇÃO (GA e GF)'!AI64</f>
        <v>21892246.000365831</v>
      </c>
      <c r="I62" s="182">
        <f>'[4]4-PROJEÇÃO (GA e GF)'!AJ64+'[4]4-PROJEÇÃO (GA e GF)'!AK64</f>
        <v>1192.8369836591601</v>
      </c>
      <c r="J62" s="179">
        <f>'[4]4-PROJEÇÃO (GA e GF)'!AL64</f>
        <v>54694662.365563579</v>
      </c>
      <c r="K62" s="179">
        <f>'[4]4-PROJEÇÃO (GA e GF)'!AM64</f>
        <v>887296.00724259042</v>
      </c>
      <c r="L62" s="179">
        <f>'[4]4-PROJEÇÃO (GA e GF)'!AN64</f>
        <v>0</v>
      </c>
      <c r="M62" s="179">
        <f>'[4]4-PROJEÇÃO (GA e GF)'!AO64</f>
        <v>2918568.5317252278</v>
      </c>
      <c r="N62" s="180">
        <f>'[4]4-PROJEÇÃO (GA e GF)'!AP64</f>
        <v>58500526.904531397</v>
      </c>
      <c r="O62" s="15">
        <f>'[4]4-PROJEÇÃO (GA e GF)'!AQ64</f>
        <v>-987243336.91841829</v>
      </c>
    </row>
    <row r="63" spans="1:15" x14ac:dyDescent="0.25">
      <c r="A63" s="206">
        <f t="shared" si="3"/>
        <v>2080</v>
      </c>
      <c r="B63" s="182">
        <f>'[4]4-PROJEÇÃO (GA e GF)'!AC65</f>
        <v>1628.2901483555202</v>
      </c>
      <c r="C63" s="179">
        <f>'[4]4-PROJEÇÃO (GA e GF)'!AD65</f>
        <v>10281412.190229302</v>
      </c>
      <c r="D63" s="179">
        <f>'[4]4-PROJEÇÃO (GA e GF)'!AE65</f>
        <v>11851664.233827954</v>
      </c>
      <c r="E63" s="179">
        <f>'[4]4-PROJEÇÃO (GA e GF)'!AF65</f>
        <v>0</v>
      </c>
      <c r="F63" s="179">
        <f>'[4]4-PROJEÇÃO (GA e GF)'!AG65</f>
        <v>0</v>
      </c>
      <c r="G63" s="179">
        <f>'[4]4-PROJEÇÃO (GA e GF)'!AH65</f>
        <v>0</v>
      </c>
      <c r="H63" s="180">
        <f>'[4]4-PROJEÇÃO (GA e GF)'!AI65</f>
        <v>22133076.424057256</v>
      </c>
      <c r="I63" s="182">
        <f>'[4]4-PROJEÇÃO (GA e GF)'!AJ65+'[4]4-PROJEÇÃO (GA e GF)'!AK65</f>
        <v>1236.7110637327701</v>
      </c>
      <c r="J63" s="179">
        <f>'[4]4-PROJEÇÃO (GA e GF)'!AL65</f>
        <v>57008888.827655137</v>
      </c>
      <c r="K63" s="179">
        <f>'[4]4-PROJEÇÃO (GA e GF)'!AM65</f>
        <v>949964.58227148745</v>
      </c>
      <c r="L63" s="179">
        <f>'[4]4-PROJEÇÃO (GA e GF)'!AN65</f>
        <v>0</v>
      </c>
      <c r="M63" s="179">
        <f>'[4]4-PROJEÇÃO (GA e GF)'!AO65</f>
        <v>2960646.4310005349</v>
      </c>
      <c r="N63" s="180">
        <f>'[4]4-PROJEÇÃO (GA e GF)'!AP65</f>
        <v>60919499.840927161</v>
      </c>
      <c r="O63" s="15">
        <f>'[4]4-PROJEÇÃO (GA e GF)'!AQ65</f>
        <v>-1026029760.3352882</v>
      </c>
    </row>
    <row r="64" spans="1:15" x14ac:dyDescent="0.25">
      <c r="A64" s="206">
        <f t="shared" si="3"/>
        <v>2081</v>
      </c>
      <c r="B64" s="182">
        <f>'[4]4-PROJEÇÃO (GA e GF)'!AC66</f>
        <v>1628.2960869118899</v>
      </c>
      <c r="C64" s="179">
        <f>'[4]4-PROJEÇÃO (GA e GF)'!AD66</f>
        <v>10389687.225993251</v>
      </c>
      <c r="D64" s="179">
        <f>'[4]4-PROJEÇÃO (GA e GF)'!AE66</f>
        <v>11976475.820508581</v>
      </c>
      <c r="E64" s="179">
        <f>'[4]4-PROJEÇÃO (GA e GF)'!AF66</f>
        <v>0</v>
      </c>
      <c r="F64" s="179">
        <f>'[4]4-PROJEÇÃO (GA e GF)'!AG66</f>
        <v>0</v>
      </c>
      <c r="G64" s="179">
        <f>'[4]4-PROJEÇÃO (GA e GF)'!AH66</f>
        <v>0</v>
      </c>
      <c r="H64" s="180">
        <f>'[4]4-PROJEÇÃO (GA e GF)'!AI66</f>
        <v>22366163.04650183</v>
      </c>
      <c r="I64" s="182">
        <f>'[4]4-PROJEÇÃO (GA e GF)'!AJ66+'[4]4-PROJEÇÃO (GA e GF)'!AK66</f>
        <v>1233.6911313288001</v>
      </c>
      <c r="J64" s="179">
        <f>'[4]4-PROJEÇÃO (GA e GF)'!AL66</f>
        <v>57454095.565529659</v>
      </c>
      <c r="K64" s="179">
        <f>'[4]4-PROJEÇÃO (GA e GF)'!AM66</f>
        <v>1018370.8471832634</v>
      </c>
      <c r="L64" s="179">
        <f>'[4]4-PROJEÇÃO (GA e GF)'!AN66</f>
        <v>0</v>
      </c>
      <c r="M64" s="179">
        <f>'[4]4-PROJEÇÃO (GA e GF)'!AO66</f>
        <v>3028524.7391493148</v>
      </c>
      <c r="N64" s="180">
        <f>'[4]4-PROJEÇÃO (GA e GF)'!AP66</f>
        <v>61500991.151862241</v>
      </c>
      <c r="O64" s="15">
        <f>'[4]4-PROJEÇÃO (GA e GF)'!AQ66</f>
        <v>-1065164588.4406486</v>
      </c>
    </row>
    <row r="65" spans="1:15" x14ac:dyDescent="0.25">
      <c r="A65" s="206">
        <f t="shared" si="3"/>
        <v>2082</v>
      </c>
      <c r="B65" s="182">
        <f>'[4]4-PROJEÇÃO (GA e GF)'!AC67</f>
        <v>1628.39416744715</v>
      </c>
      <c r="C65" s="179">
        <f>'[4]4-PROJEÇÃO (GA e GF)'!AD67</f>
        <v>10570306.764534185</v>
      </c>
      <c r="D65" s="179">
        <f>'[4]4-PROJEÇÃO (GA e GF)'!AE67</f>
        <v>12184680.888572128</v>
      </c>
      <c r="E65" s="179">
        <f>'[4]4-PROJEÇÃO (GA e GF)'!AF67</f>
        <v>0</v>
      </c>
      <c r="F65" s="179">
        <f>'[4]4-PROJEÇÃO (GA e GF)'!AG67</f>
        <v>0</v>
      </c>
      <c r="G65" s="179">
        <f>'[4]4-PROJEÇÃO (GA e GF)'!AH67</f>
        <v>0</v>
      </c>
      <c r="H65" s="180">
        <f>'[4]4-PROJEÇÃO (GA e GF)'!AI67</f>
        <v>22754987.653106313</v>
      </c>
      <c r="I65" s="182">
        <f>'[4]4-PROJEÇÃO (GA e GF)'!AJ67+'[4]4-PROJEÇÃO (GA e GF)'!AK67</f>
        <v>1229.61825005688</v>
      </c>
      <c r="J65" s="179">
        <f>'[4]4-PROJEÇÃO (GA e GF)'!AL67</f>
        <v>57091512.566898644</v>
      </c>
      <c r="K65" s="179">
        <f>'[4]4-PROJEÇÃO (GA e GF)'!AM67</f>
        <v>551762.0331550017</v>
      </c>
      <c r="L65" s="179">
        <f>'[4]4-PROJEÇÃO (GA e GF)'!AN67</f>
        <v>0</v>
      </c>
      <c r="M65" s="179">
        <f>'[4]4-PROJEÇÃO (GA e GF)'!AO67</f>
        <v>3058483.3693439406</v>
      </c>
      <c r="N65" s="180">
        <f>'[4]4-PROJEÇÃO (GA e GF)'!AP67</f>
        <v>60701757.96939759</v>
      </c>
      <c r="O65" s="15">
        <f>'[4]4-PROJEÇÃO (GA e GF)'!AQ67</f>
        <v>-1103111358.7569399</v>
      </c>
    </row>
    <row r="66" spans="1:15" x14ac:dyDescent="0.25">
      <c r="A66" s="206">
        <f t="shared" si="3"/>
        <v>2083</v>
      </c>
      <c r="B66" s="182">
        <f>'[4]4-PROJEÇÃO (GA e GF)'!AC68</f>
        <v>1628.4138030700601</v>
      </c>
      <c r="C66" s="179">
        <f>'[4]4-PROJEÇÃO (GA e GF)'!AD68</f>
        <v>10692312.803928586</v>
      </c>
      <c r="D66" s="179">
        <f>'[4]4-PROJEÇÃO (GA e GF)'!AE68</f>
        <v>12325320.577619493</v>
      </c>
      <c r="E66" s="179">
        <f>'[4]4-PROJEÇÃO (GA e GF)'!AF68</f>
        <v>0</v>
      </c>
      <c r="F66" s="179">
        <f>'[4]4-PROJEÇÃO (GA e GF)'!AG68</f>
        <v>0</v>
      </c>
      <c r="G66" s="179">
        <f>'[4]4-PROJEÇÃO (GA e GF)'!AH68</f>
        <v>0</v>
      </c>
      <c r="H66" s="180">
        <f>'[4]4-PROJEÇÃO (GA e GF)'!AI68</f>
        <v>23017633.381548077</v>
      </c>
      <c r="I66" s="182">
        <f>'[4]4-PROJEÇÃO (GA e GF)'!AJ68+'[4]4-PROJEÇÃO (GA e GF)'!AK68</f>
        <v>1206.5850924000604</v>
      </c>
      <c r="J66" s="179">
        <f>'[4]4-PROJEÇÃO (GA e GF)'!AL68</f>
        <v>56577013.695585214</v>
      </c>
      <c r="K66" s="179">
        <f>'[4]4-PROJEÇÃO (GA e GF)'!AM68</f>
        <v>549821.30864930106</v>
      </c>
      <c r="L66" s="179">
        <f>'[4]4-PROJEÇÃO (GA e GF)'!AN68</f>
        <v>0</v>
      </c>
      <c r="M66" s="179">
        <f>'[4]4-PROJEÇÃO (GA e GF)'!AO68</f>
        <v>3074739.4491891065</v>
      </c>
      <c r="N66" s="180">
        <f>'[4]4-PROJEÇÃO (GA e GF)'!AP68</f>
        <v>60201574.453423619</v>
      </c>
      <c r="O66" s="15">
        <f>'[4]4-PROJEÇÃO (GA e GF)'!AQ68</f>
        <v>-1140295299.8288155</v>
      </c>
    </row>
    <row r="67" spans="1:15" x14ac:dyDescent="0.25">
      <c r="A67" s="206">
        <f t="shared" si="3"/>
        <v>2084</v>
      </c>
      <c r="B67" s="182">
        <f>'[4]4-PROJEÇÃO (GA e GF)'!AC69</f>
        <v>1628.4609505865701</v>
      </c>
      <c r="C67" s="179">
        <f>'[4]4-PROJEÇÃO (GA e GF)'!AD69</f>
        <v>10861750.281960336</v>
      </c>
      <c r="D67" s="179">
        <f>'[4]4-PROJEÇÃO (GA e GF)'!AE69</f>
        <v>12520635.779568821</v>
      </c>
      <c r="E67" s="179">
        <f>'[4]4-PROJEÇÃO (GA e GF)'!AF69</f>
        <v>0</v>
      </c>
      <c r="F67" s="179">
        <f>'[4]4-PROJEÇÃO (GA e GF)'!AG69</f>
        <v>0</v>
      </c>
      <c r="G67" s="179">
        <f>'[4]4-PROJEÇÃO (GA e GF)'!AH69</f>
        <v>0</v>
      </c>
      <c r="H67" s="180">
        <f>'[4]4-PROJEÇÃO (GA e GF)'!AI69</f>
        <v>23382386.06152916</v>
      </c>
      <c r="I67" s="182">
        <f>'[4]4-PROJEÇÃO (GA e GF)'!AJ69+'[4]4-PROJEÇÃO (GA e GF)'!AK69</f>
        <v>1196.5207546426998</v>
      </c>
      <c r="J67" s="179">
        <f>'[4]4-PROJEÇÃO (GA e GF)'!AL69</f>
        <v>56229571.888988316</v>
      </c>
      <c r="K67" s="179">
        <f>'[4]4-PROJEÇÃO (GA e GF)'!AM69</f>
        <v>547001.13479963725</v>
      </c>
      <c r="L67" s="179">
        <f>'[4]4-PROJEÇÃO (GA e GF)'!AN69</f>
        <v>0</v>
      </c>
      <c r="M67" s="179">
        <f>'[4]4-PROJEÇÃO (GA e GF)'!AO69</f>
        <v>3086593.5735262516</v>
      </c>
      <c r="N67" s="180">
        <f>'[4]4-PROJEÇÃO (GA e GF)'!AP69</f>
        <v>59863166.597314201</v>
      </c>
      <c r="O67" s="15">
        <f>'[4]4-PROJEÇÃO (GA e GF)'!AQ69</f>
        <v>-1176776080.3646004</v>
      </c>
    </row>
    <row r="68" spans="1:15" x14ac:dyDescent="0.25">
      <c r="A68" s="206">
        <f t="shared" si="3"/>
        <v>2085</v>
      </c>
      <c r="B68" s="182">
        <f>'[4]4-PROJEÇÃO (GA e GF)'!AC70</f>
        <v>1628.47734266987</v>
      </c>
      <c r="C68" s="179">
        <f>'[4]4-PROJEÇÃO (GA e GF)'!AD70</f>
        <v>10988474.997117648</v>
      </c>
      <c r="D68" s="179">
        <f>'[4]4-PROJEÇÃO (GA e GF)'!AE70</f>
        <v>12666714.814859249</v>
      </c>
      <c r="E68" s="179">
        <f>'[4]4-PROJEÇÃO (GA e GF)'!AF70</f>
        <v>0</v>
      </c>
      <c r="F68" s="179">
        <f>'[4]4-PROJEÇÃO (GA e GF)'!AG70</f>
        <v>0</v>
      </c>
      <c r="G68" s="179">
        <f>'[4]4-PROJEÇÃO (GA e GF)'!AH70</f>
        <v>0</v>
      </c>
      <c r="H68" s="180">
        <f>'[4]4-PROJEÇÃO (GA e GF)'!AI70</f>
        <v>23655189.811976895</v>
      </c>
      <c r="I68" s="182">
        <f>'[4]4-PROJEÇÃO (GA e GF)'!AJ70+'[4]4-PROJEÇÃO (GA e GF)'!AK70</f>
        <v>1180.5002095150301</v>
      </c>
      <c r="J68" s="179">
        <f>'[4]4-PROJEÇÃO (GA e GF)'!AL70</f>
        <v>55885543.352096193</v>
      </c>
      <c r="K68" s="179">
        <f>'[4]4-PROJEÇÃO (GA e GF)'!AM70</f>
        <v>559418.88826142205</v>
      </c>
      <c r="L68" s="179">
        <f>'[4]4-PROJEÇÃO (GA e GF)'!AN70</f>
        <v>0</v>
      </c>
      <c r="M68" s="179">
        <f>'[4]4-PROJEÇÃO (GA e GF)'!AO70</f>
        <v>3110395.1481049107</v>
      </c>
      <c r="N68" s="180">
        <f>'[4]4-PROJEÇÃO (GA e GF)'!AP70</f>
        <v>59555357.388462529</v>
      </c>
      <c r="O68" s="15">
        <f>'[4]4-PROJEÇÃO (GA e GF)'!AQ70</f>
        <v>-1212676247.9410861</v>
      </c>
    </row>
    <row r="69" spans="1:15" x14ac:dyDescent="0.25">
      <c r="A69" s="206">
        <f t="shared" si="3"/>
        <v>2086</v>
      </c>
      <c r="B69" s="182">
        <f>'[4]4-PROJEÇÃO (GA e GF)'!AC71</f>
        <v>1627.6503362206599</v>
      </c>
      <c r="C69" s="179">
        <f>'[4]4-PROJEÇÃO (GA e GF)'!AD71</f>
        <v>11182603.642563369</v>
      </c>
      <c r="D69" s="179">
        <f>'[4]4-PROJEÇÃO (GA e GF)'!AE71</f>
        <v>12890492.198882136</v>
      </c>
      <c r="E69" s="179">
        <f>'[4]4-PROJEÇÃO (GA e GF)'!AF71</f>
        <v>0</v>
      </c>
      <c r="F69" s="179">
        <f>'[4]4-PROJEÇÃO (GA e GF)'!AG71</f>
        <v>0</v>
      </c>
      <c r="G69" s="179">
        <f>'[4]4-PROJEÇÃO (GA e GF)'!AH71</f>
        <v>0</v>
      </c>
      <c r="H69" s="180">
        <f>'[4]4-PROJEÇÃO (GA e GF)'!AI71</f>
        <v>24073095.841445506</v>
      </c>
      <c r="I69" s="182">
        <f>'[4]4-PROJEÇÃO (GA e GF)'!AJ71+'[4]4-PROJEÇÃO (GA e GF)'!AK71</f>
        <v>1197.2693063550801</v>
      </c>
      <c r="J69" s="179">
        <f>'[4]4-PROJEÇÃO (GA e GF)'!AL71</f>
        <v>56542799.069183327</v>
      </c>
      <c r="K69" s="179">
        <f>'[4]4-PROJEÇÃO (GA e GF)'!AM71</f>
        <v>569073.73655362672</v>
      </c>
      <c r="L69" s="179">
        <f>'[4]4-PROJEÇÃO (GA e GF)'!AN71</f>
        <v>0</v>
      </c>
      <c r="M69" s="179">
        <f>'[4]4-PROJEÇÃO (GA e GF)'!AO71</f>
        <v>3126803.7897376334</v>
      </c>
      <c r="N69" s="180">
        <f>'[4]4-PROJEÇÃO (GA e GF)'!AP71</f>
        <v>60238676.595474586</v>
      </c>
      <c r="O69" s="15">
        <f>'[4]4-PROJEÇÃO (GA e GF)'!AQ71</f>
        <v>-1248841828.6951151</v>
      </c>
    </row>
    <row r="70" spans="1:15" x14ac:dyDescent="0.25">
      <c r="A70" s="206">
        <f t="shared" si="3"/>
        <v>2087</v>
      </c>
      <c r="B70" s="182">
        <f>'[4]4-PROJEÇÃO (GA e GF)'!AC72</f>
        <v>1627.72774454406</v>
      </c>
      <c r="C70" s="179">
        <f>'[4]4-PROJEÇÃO (GA e GF)'!AD72</f>
        <v>11349961.832922772</v>
      </c>
      <c r="D70" s="179">
        <f>'[4]4-PROJEÇÃO (GA e GF)'!AE72</f>
        <v>13083410.549223699</v>
      </c>
      <c r="E70" s="179">
        <f>'[4]4-PROJEÇÃO (GA e GF)'!AF72</f>
        <v>0</v>
      </c>
      <c r="F70" s="179">
        <f>'[4]4-PROJEÇÃO (GA e GF)'!AG72</f>
        <v>0</v>
      </c>
      <c r="G70" s="179">
        <f>'[4]4-PROJEÇÃO (GA e GF)'!AH72</f>
        <v>0</v>
      </c>
      <c r="H70" s="180">
        <f>'[4]4-PROJEÇÃO (GA e GF)'!AI72</f>
        <v>24433372.38214647</v>
      </c>
      <c r="I70" s="182">
        <f>'[4]4-PROJEÇÃO (GA e GF)'!AJ72+'[4]4-PROJEÇÃO (GA e GF)'!AK72</f>
        <v>1188.1833671700001</v>
      </c>
      <c r="J70" s="179">
        <f>'[4]4-PROJEÇÃO (GA e GF)'!AL72</f>
        <v>56238062.351160139</v>
      </c>
      <c r="K70" s="179">
        <f>'[4]4-PROJEÇÃO (GA e GF)'!AM72</f>
        <v>574173.34947807807</v>
      </c>
      <c r="L70" s="179">
        <f>'[4]4-PROJEÇÃO (GA e GF)'!AN72</f>
        <v>0</v>
      </c>
      <c r="M70" s="179">
        <f>'[4]4-PROJEÇÃO (GA e GF)'!AO72</f>
        <v>3175438.1183989882</v>
      </c>
      <c r="N70" s="180">
        <f>'[4]4-PROJEÇÃO (GA e GF)'!AP72</f>
        <v>59987673.819037206</v>
      </c>
      <c r="O70" s="15">
        <f>'[4]4-PROJEÇÃO (GA e GF)'!AQ72</f>
        <v>-1284396130.1320059</v>
      </c>
    </row>
    <row r="71" spans="1:15" x14ac:dyDescent="0.25">
      <c r="A71" s="206">
        <f t="shared" si="3"/>
        <v>2088</v>
      </c>
      <c r="B71" s="182">
        <f>'[4]4-PROJEÇÃO (GA e GF)'!AC73</f>
        <v>1627.81350221767</v>
      </c>
      <c r="C71" s="179">
        <f>'[4]4-PROJEÇÃO (GA e GF)'!AD73</f>
        <v>11523111.874201614</v>
      </c>
      <c r="D71" s="179">
        <f>'[4]4-PROJEÇÃO (GA e GF)'!AE73</f>
        <v>13283005.324079677</v>
      </c>
      <c r="E71" s="179">
        <f>'[4]4-PROJEÇÃO (GA e GF)'!AF73</f>
        <v>0</v>
      </c>
      <c r="F71" s="179">
        <f>'[4]4-PROJEÇÃO (GA e GF)'!AG73</f>
        <v>0</v>
      </c>
      <c r="G71" s="179">
        <f>'[4]4-PROJEÇÃO (GA e GF)'!AH73</f>
        <v>0</v>
      </c>
      <c r="H71" s="180">
        <f>'[4]4-PROJEÇÃO (GA e GF)'!AI73</f>
        <v>24806117.198281292</v>
      </c>
      <c r="I71" s="182">
        <f>'[4]4-PROJEÇÃO (GA e GF)'!AJ73+'[4]4-PROJEÇÃO (GA e GF)'!AK73</f>
        <v>1188.1559013800002</v>
      </c>
      <c r="J71" s="179">
        <f>'[4]4-PROJEÇÃO (GA e GF)'!AL73</f>
        <v>56547601.902237386</v>
      </c>
      <c r="K71" s="179">
        <f>'[4]4-PROJEÇÃO (GA e GF)'!AM73</f>
        <v>592157.41633499321</v>
      </c>
      <c r="L71" s="179">
        <f>'[4]4-PROJEÇÃO (GA e GF)'!AN73</f>
        <v>0</v>
      </c>
      <c r="M71" s="179">
        <f>'[4]4-PROJEÇÃO (GA e GF)'!AO73</f>
        <v>3199874.1381805409</v>
      </c>
      <c r="N71" s="180">
        <f>'[4]4-PROJEÇÃO (GA e GF)'!AP73</f>
        <v>60339633.456752919</v>
      </c>
      <c r="O71" s="15">
        <f>'[4]4-PROJEÇÃO (GA e GF)'!AQ73</f>
        <v>-1319929646.3904777</v>
      </c>
    </row>
    <row r="72" spans="1:15" x14ac:dyDescent="0.25">
      <c r="A72" s="206">
        <f t="shared" si="3"/>
        <v>2089</v>
      </c>
      <c r="B72" s="182">
        <f>'[4]4-PROJEÇÃO (GA e GF)'!AC74</f>
        <v>1627.8253511272901</v>
      </c>
      <c r="C72" s="179">
        <f>'[4]4-PROJEÇÃO (GA e GF)'!AD74</f>
        <v>11655040.98946666</v>
      </c>
      <c r="D72" s="179">
        <f>'[4]4-PROJEÇÃO (GA e GF)'!AE74</f>
        <v>13435083.613312474</v>
      </c>
      <c r="E72" s="179">
        <f>'[4]4-PROJEÇÃO (GA e GF)'!AF74</f>
        <v>0</v>
      </c>
      <c r="F72" s="179">
        <f>'[4]4-PROJEÇÃO (GA e GF)'!AG74</f>
        <v>0</v>
      </c>
      <c r="G72" s="179">
        <f>'[4]4-PROJEÇÃO (GA e GF)'!AH74</f>
        <v>0</v>
      </c>
      <c r="H72" s="180">
        <f>'[4]4-PROJEÇÃO (GA e GF)'!AI74</f>
        <v>25090124.602779135</v>
      </c>
      <c r="I72" s="182">
        <f>'[4]4-PROJEÇÃO (GA e GF)'!AJ74+'[4]4-PROJEÇÃO (GA e GF)'!AK74</f>
        <v>1162.1541345400003</v>
      </c>
      <c r="J72" s="179">
        <f>'[4]4-PROJEÇÃO (GA e GF)'!AL74</f>
        <v>55772159.918830559</v>
      </c>
      <c r="K72" s="179">
        <f>'[4]4-PROJEÇÃO (GA e GF)'!AM74</f>
        <v>603210.30482457287</v>
      </c>
      <c r="L72" s="179">
        <f>'[4]4-PROJEÇÃO (GA e GF)'!AN74</f>
        <v>0</v>
      </c>
      <c r="M72" s="179">
        <f>'[4]4-PROJEÇÃO (GA e GF)'!AO74</f>
        <v>3237906.4362262869</v>
      </c>
      <c r="N72" s="180">
        <f>'[4]4-PROJEÇÃO (GA e GF)'!AP74</f>
        <v>59613276.65988142</v>
      </c>
      <c r="O72" s="15">
        <f>'[4]4-PROJEÇÃO (GA e GF)'!AQ74</f>
        <v>-1354452798.4475799</v>
      </c>
    </row>
    <row r="73" spans="1:15" x14ac:dyDescent="0.25">
      <c r="A73" s="206">
        <f t="shared" si="3"/>
        <v>2090</v>
      </c>
      <c r="B73" s="182">
        <f>'[4]4-PROJEÇÃO (GA e GF)'!AC75</f>
        <v>1627.85821295302</v>
      </c>
      <c r="C73" s="179">
        <f>'[4]4-PROJEÇÃO (GA e GF)'!AD75</f>
        <v>11811144.713445054</v>
      </c>
      <c r="D73" s="179">
        <f>'[4]4-PROJEÇÃO (GA e GF)'!AE75</f>
        <v>13615028.63331666</v>
      </c>
      <c r="E73" s="179">
        <f>'[4]4-PROJEÇÃO (GA e GF)'!AF75</f>
        <v>0</v>
      </c>
      <c r="F73" s="179">
        <f>'[4]4-PROJEÇÃO (GA e GF)'!AG75</f>
        <v>0</v>
      </c>
      <c r="G73" s="179">
        <f>'[4]4-PROJEÇÃO (GA e GF)'!AH75</f>
        <v>0</v>
      </c>
      <c r="H73" s="180">
        <f>'[4]4-PROJEÇÃO (GA e GF)'!AI75</f>
        <v>25426173.346761715</v>
      </c>
      <c r="I73" s="182">
        <f>'[4]4-PROJEÇÃO (GA e GF)'!AJ75+'[4]4-PROJEÇÃO (GA e GF)'!AK75</f>
        <v>1126.1043294799999</v>
      </c>
      <c r="J73" s="179">
        <f>'[4]4-PROJEÇÃO (GA e GF)'!AL75</f>
        <v>54231495.733468466</v>
      </c>
      <c r="K73" s="179">
        <f>'[4]4-PROJEÇÃO (GA e GF)'!AM75</f>
        <v>584793.09116294782</v>
      </c>
      <c r="L73" s="179">
        <f>'[4]4-PROJEÇÃO (GA e GF)'!AN75</f>
        <v>0</v>
      </c>
      <c r="M73" s="179">
        <f>'[4]4-PROJEÇÃO (GA e GF)'!AO75</f>
        <v>3246605.7661943133</v>
      </c>
      <c r="N73" s="180">
        <f>'[4]4-PROJEÇÃO (GA e GF)'!AP75</f>
        <v>58062894.590825729</v>
      </c>
      <c r="O73" s="15">
        <f>'[4]4-PROJEÇÃO (GA e GF)'!AQ75</f>
        <v>-1387089519.691644</v>
      </c>
    </row>
    <row r="74" spans="1:15" x14ac:dyDescent="0.25">
      <c r="A74" s="206">
        <f t="shared" si="3"/>
        <v>2091</v>
      </c>
      <c r="B74" s="182">
        <f>'[4]4-PROJEÇÃO (GA e GF)'!AC76</f>
        <v>1627.8607252500001</v>
      </c>
      <c r="C74" s="179">
        <f>'[4]4-PROJEÇÃO (GA e GF)'!AD76</f>
        <v>11939820.225143883</v>
      </c>
      <c r="D74" s="179">
        <f>'[4]4-PROJEÇÃO (GA e GF)'!AE76</f>
        <v>13763356.404984036</v>
      </c>
      <c r="E74" s="179">
        <f>'[4]4-PROJEÇÃO (GA e GF)'!AF76</f>
        <v>0</v>
      </c>
      <c r="F74" s="179">
        <f>'[4]4-PROJEÇÃO (GA e GF)'!AG76</f>
        <v>0</v>
      </c>
      <c r="G74" s="179">
        <f>'[4]4-PROJEÇÃO (GA e GF)'!AH76</f>
        <v>0</v>
      </c>
      <c r="H74" s="180">
        <f>'[4]4-PROJEÇÃO (GA e GF)'!AI76</f>
        <v>25703176.630127922</v>
      </c>
      <c r="I74" s="182">
        <f>'[4]4-PROJEÇÃO (GA e GF)'!AJ76+'[4]4-PROJEÇÃO (GA e GF)'!AK76</f>
        <v>1082.0784300700002</v>
      </c>
      <c r="J74" s="179">
        <f>'[4]4-PROJEÇÃO (GA e GF)'!AL76</f>
        <v>52419711.893261045</v>
      </c>
      <c r="K74" s="179">
        <f>'[4]4-PROJEÇÃO (GA e GF)'!AM76</f>
        <v>569019.23428326927</v>
      </c>
      <c r="L74" s="179">
        <f>'[4]4-PROJEÇÃO (GA e GF)'!AN76</f>
        <v>0</v>
      </c>
      <c r="M74" s="179">
        <f>'[4]4-PROJEÇÃO (GA e GF)'!AO76</f>
        <v>3243806.6334826383</v>
      </c>
      <c r="N74" s="180">
        <f>'[4]4-PROJEÇÃO (GA e GF)'!AP76</f>
        <v>56232537.761026949</v>
      </c>
      <c r="O74" s="15">
        <f>'[4]4-PROJEÇÃO (GA e GF)'!AQ76</f>
        <v>-1417618880.8225429</v>
      </c>
    </row>
    <row r="75" spans="1:15" x14ac:dyDescent="0.25">
      <c r="A75" s="206">
        <f t="shared" si="3"/>
        <v>2092</v>
      </c>
      <c r="B75" s="182">
        <f>'[4]4-PROJEÇÃO (GA e GF)'!AC77</f>
        <v>1627.90572178</v>
      </c>
      <c r="C75" s="179">
        <f>'[4]4-PROJEÇÃO (GA e GF)'!AD77</f>
        <v>12092836.04101626</v>
      </c>
      <c r="D75" s="179">
        <f>'[4]4-PROJEÇÃO (GA e GF)'!AE77</f>
        <v>13939741.909098739</v>
      </c>
      <c r="E75" s="179">
        <f>'[4]4-PROJEÇÃO (GA e GF)'!AF77</f>
        <v>0</v>
      </c>
      <c r="F75" s="179">
        <f>'[4]4-PROJEÇÃO (GA e GF)'!AG77</f>
        <v>0</v>
      </c>
      <c r="G75" s="179">
        <f>'[4]4-PROJEÇÃO (GA e GF)'!AH77</f>
        <v>0</v>
      </c>
      <c r="H75" s="180">
        <f>'[4]4-PROJEÇÃO (GA e GF)'!AI77</f>
        <v>26032577.950114999</v>
      </c>
      <c r="I75" s="182">
        <f>'[4]4-PROJEÇÃO (GA e GF)'!AJ77+'[4]4-PROJEÇÃO (GA e GF)'!AK77</f>
        <v>1053.0348203399999</v>
      </c>
      <c r="J75" s="179">
        <f>'[4]4-PROJEÇÃO (GA e GF)'!AL77</f>
        <v>51146825.181079589</v>
      </c>
      <c r="K75" s="179">
        <f>'[4]4-PROJEÇÃO (GA e GF)'!AM77</f>
        <v>559460.36032038357</v>
      </c>
      <c r="L75" s="179">
        <f>'[4]4-PROJEÇÃO (GA e GF)'!AN77</f>
        <v>0</v>
      </c>
      <c r="M75" s="179">
        <f>'[4]4-PROJEÇÃO (GA e GF)'!AO77</f>
        <v>3230651.0271225013</v>
      </c>
      <c r="N75" s="180">
        <f>'[4]4-PROJEÇÃO (GA e GF)'!AP77</f>
        <v>54936936.568522468</v>
      </c>
      <c r="O75" s="15">
        <f>'[4]4-PROJEÇÃO (GA e GF)'!AQ77</f>
        <v>-1446523239.4409504</v>
      </c>
    </row>
    <row r="76" spans="1:15" x14ac:dyDescent="0.25">
      <c r="A76" s="206">
        <f t="shared" si="3"/>
        <v>2093</v>
      </c>
      <c r="B76" s="182">
        <f>'[4]4-PROJEÇÃO (GA e GF)'!AC78</f>
        <v>1627.9290446</v>
      </c>
      <c r="C76" s="179">
        <f>'[4]4-PROJEÇÃO (GA e GF)'!AD78</f>
        <v>12229883.803780345</v>
      </c>
      <c r="D76" s="179">
        <f>'[4]4-PROJEÇÃO (GA e GF)'!AE78</f>
        <v>14097720.602903157</v>
      </c>
      <c r="E76" s="179">
        <f>'[4]4-PROJEÇÃO (GA e GF)'!AF78</f>
        <v>0</v>
      </c>
      <c r="F76" s="179">
        <f>'[4]4-PROJEÇÃO (GA e GF)'!AG78</f>
        <v>0</v>
      </c>
      <c r="G76" s="179">
        <f>'[4]4-PROJEÇÃO (GA e GF)'!AH78</f>
        <v>0</v>
      </c>
      <c r="H76" s="180">
        <f>'[4]4-PROJEÇÃO (GA e GF)'!AI78</f>
        <v>26327604.406683505</v>
      </c>
      <c r="I76" s="182">
        <f>'[4]4-PROJEÇÃO (GA e GF)'!AJ78+'[4]4-PROJEÇÃO (GA e GF)'!AK78</f>
        <v>1022.0260498800002</v>
      </c>
      <c r="J76" s="179">
        <f>'[4]4-PROJEÇÃO (GA e GF)'!AL78</f>
        <v>49957885.209141761</v>
      </c>
      <c r="K76" s="179">
        <f>'[4]4-PROJEÇÃO (GA e GF)'!AM78</f>
        <v>557073.72600395663</v>
      </c>
      <c r="L76" s="179">
        <f>'[4]4-PROJEÇÃO (GA e GF)'!AN78</f>
        <v>0</v>
      </c>
      <c r="M76" s="179">
        <f>'[4]4-PROJEÇÃO (GA e GF)'!AO78</f>
        <v>3232823.1728309561</v>
      </c>
      <c r="N76" s="180">
        <f>'[4]4-PROJEÇÃO (GA e GF)'!AP78</f>
        <v>53747782.107976675</v>
      </c>
      <c r="O76" s="15">
        <f>'[4]4-PROJEÇÃO (GA e GF)'!AQ78</f>
        <v>-1473943417.1422436</v>
      </c>
    </row>
    <row r="77" spans="1:15" x14ac:dyDescent="0.25">
      <c r="A77" s="206">
        <f t="shared" si="3"/>
        <v>2094</v>
      </c>
      <c r="B77" s="182">
        <f>'[4]4-PROJEÇÃO (GA e GF)'!AC79</f>
        <v>1627.96874774</v>
      </c>
      <c r="C77" s="179">
        <f>'[4]4-PROJEÇÃO (GA e GF)'!AD79</f>
        <v>12376228.42283313</v>
      </c>
      <c r="D77" s="179">
        <f>'[4]4-PROJEÇÃO (GA e GF)'!AE79</f>
        <v>14266416.036502186</v>
      </c>
      <c r="E77" s="179">
        <f>'[4]4-PROJEÇÃO (GA e GF)'!AF79</f>
        <v>0</v>
      </c>
      <c r="F77" s="179">
        <f>'[4]4-PROJEÇÃO (GA e GF)'!AG79</f>
        <v>0</v>
      </c>
      <c r="G77" s="179">
        <f>'[4]4-PROJEÇÃO (GA e GF)'!AH79</f>
        <v>0</v>
      </c>
      <c r="H77" s="180">
        <f>'[4]4-PROJEÇÃO (GA e GF)'!AI79</f>
        <v>26642644.459335316</v>
      </c>
      <c r="I77" s="182">
        <f>'[4]4-PROJEÇÃO (GA e GF)'!AJ79+'[4]4-PROJEÇÃO (GA e GF)'!AK79</f>
        <v>1003.0221686999997</v>
      </c>
      <c r="J77" s="179">
        <f>'[4]4-PROJEÇÃO (GA e GF)'!AL79</f>
        <v>48976904.471673876</v>
      </c>
      <c r="K77" s="179">
        <f>'[4]4-PROJEÇÃO (GA e GF)'!AM79</f>
        <v>565099.09754910204</v>
      </c>
      <c r="L77" s="179">
        <f>'[4]4-PROJEÇÃO (GA e GF)'!AN79</f>
        <v>0</v>
      </c>
      <c r="M77" s="179">
        <f>'[4]4-PROJEÇÃO (GA e GF)'!AO79</f>
        <v>3233914.4157538856</v>
      </c>
      <c r="N77" s="180">
        <f>'[4]4-PROJEÇÃO (GA e GF)'!AP79</f>
        <v>52775917.984976865</v>
      </c>
      <c r="O77" s="15">
        <f>'[4]4-PROJEÇÃO (GA e GF)'!AQ79</f>
        <v>-1500076690.6678851</v>
      </c>
    </row>
    <row r="78" spans="1:15" x14ac:dyDescent="0.25">
      <c r="A78" s="206">
        <f t="shared" si="3"/>
        <v>2095</v>
      </c>
      <c r="B78" s="186">
        <f>'[4]4-PROJEÇÃO (GA e GF)'!AC80</f>
        <v>1627.9766052099999</v>
      </c>
      <c r="C78" s="187">
        <f>'[4]4-PROJEÇÃO (GA e GF)'!AD80</f>
        <v>12507056.298469324</v>
      </c>
      <c r="D78" s="187">
        <f>'[4]4-PROJEÇÃO (GA e GF)'!AE80</f>
        <v>14417224.896780998</v>
      </c>
      <c r="E78" s="187">
        <f>'[4]4-PROJEÇÃO (GA e GF)'!AF80</f>
        <v>0</v>
      </c>
      <c r="F78" s="187">
        <f>'[4]4-PROJEÇÃO (GA e GF)'!AG80</f>
        <v>0</v>
      </c>
      <c r="G78" s="187">
        <f>'[4]4-PROJEÇÃO (GA e GF)'!AH80</f>
        <v>0</v>
      </c>
      <c r="H78" s="188">
        <f>'[4]4-PROJEÇÃO (GA e GF)'!AI80</f>
        <v>26924281.195250321</v>
      </c>
      <c r="I78" s="186">
        <f>'[4]4-PROJEÇÃO (GA e GF)'!AJ80+'[4]4-PROJEÇÃO (GA e GF)'!AK80</f>
        <v>982.0181129099999</v>
      </c>
      <c r="J78" s="187">
        <f>'[4]4-PROJEÇÃO (GA e GF)'!AL80</f>
        <v>48436234.353691228</v>
      </c>
      <c r="K78" s="187">
        <f>'[4]4-PROJEÇÃO (GA e GF)'!AM80</f>
        <v>585157.67576913221</v>
      </c>
      <c r="L78" s="187">
        <f>'[4]4-PROJEÇÃO (GA e GF)'!AN80</f>
        <v>0</v>
      </c>
      <c r="M78" s="187">
        <f>'[4]4-PROJEÇÃO (GA e GF)'!AO80</f>
        <v>3241063.4209904834</v>
      </c>
      <c r="N78" s="188">
        <f>'[4]4-PROJEÇÃO (GA e GF)'!AP80</f>
        <v>52262455.450450845</v>
      </c>
      <c r="O78" s="16">
        <f>'[4]4-PROJEÇÃO (GA e GF)'!AQ80</f>
        <v>-1525414864.9230857</v>
      </c>
    </row>
    <row r="79" spans="1:15" ht="21" x14ac:dyDescent="0.35">
      <c r="A79" s="201"/>
      <c r="O79" s="17"/>
    </row>
  </sheetData>
  <mergeCells count="2">
    <mergeCell ref="B1:H1"/>
    <mergeCell ref="I1:N1"/>
  </mergeCells>
  <conditionalFormatting sqref="O60:O78">
    <cfRule type="cellIs" dxfId="11" priority="4" stopIfTrue="1" operator="lessThan">
      <formula>0</formula>
    </cfRule>
  </conditionalFormatting>
  <conditionalFormatting sqref="O41:O59">
    <cfRule type="cellIs" dxfId="10" priority="3" stopIfTrue="1" operator="lessThan">
      <formula>0</formula>
    </cfRule>
  </conditionalFormatting>
  <conditionalFormatting sqref="O22:O40">
    <cfRule type="cellIs" dxfId="9" priority="2" stopIfTrue="1" operator="lessThan">
      <formula>0</formula>
    </cfRule>
  </conditionalFormatting>
  <conditionalFormatting sqref="O3:O21">
    <cfRule type="cellIs" dxfId="8" priority="1" stopIfTrue="1" operator="lessThan">
      <formula>0</formula>
    </cfRule>
  </conditionalFormatting>
  <pageMargins left="0.19685039370078741" right="7.874015748031496E-2" top="1.4960629921259843" bottom="1.2598425196850394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J38"/>
  <sheetViews>
    <sheetView showGridLines="0" zoomScaleNormal="100" workbookViewId="0">
      <selection sqref="A1:H1"/>
    </sheetView>
  </sheetViews>
  <sheetFormatPr defaultColWidth="9.140625" defaultRowHeight="15.75" x14ac:dyDescent="0.25"/>
  <cols>
    <col min="1" max="1" width="4.140625" style="2" customWidth="1"/>
    <col min="2" max="2" width="17" style="2" customWidth="1"/>
    <col min="3" max="3" width="18.42578125" style="2" customWidth="1"/>
    <col min="4" max="4" width="18.28515625" style="2" customWidth="1"/>
    <col min="5" max="5" width="17.28515625" style="2" customWidth="1"/>
    <col min="6" max="6" width="15.7109375" style="2" customWidth="1"/>
    <col min="7" max="7" width="17.85546875" style="2" customWidth="1"/>
    <col min="8" max="8" width="17.140625" style="2" customWidth="1"/>
    <col min="9" max="9" width="17.42578125" style="2" customWidth="1"/>
    <col min="10" max="10" width="17.7109375" style="2" customWidth="1"/>
    <col min="11" max="16384" width="9.140625" style="2"/>
  </cols>
  <sheetData>
    <row r="1" spans="1:8" ht="23.25" x14ac:dyDescent="0.35">
      <c r="A1" s="298" t="s">
        <v>208</v>
      </c>
      <c r="B1" s="298"/>
      <c r="C1" s="298"/>
      <c r="D1" s="298"/>
      <c r="E1" s="298"/>
      <c r="F1" s="298"/>
      <c r="G1" s="298"/>
      <c r="H1" s="298"/>
    </row>
    <row r="3" spans="1:8" ht="18.75" x14ac:dyDescent="0.3">
      <c r="A3" s="351" t="s">
        <v>206</v>
      </c>
      <c r="B3" s="351"/>
      <c r="C3" s="351"/>
      <c r="D3" s="351"/>
      <c r="E3" s="351"/>
      <c r="F3" s="351"/>
      <c r="G3" s="351"/>
      <c r="H3" s="351"/>
    </row>
    <row r="4" spans="1:8" ht="6" customHeight="1" x14ac:dyDescent="0.3">
      <c r="A4" s="239"/>
      <c r="B4" s="239"/>
      <c r="C4" s="239"/>
      <c r="D4" s="239"/>
      <c r="E4" s="239"/>
      <c r="F4" s="239"/>
      <c r="G4" s="239"/>
      <c r="H4" s="239"/>
    </row>
    <row r="5" spans="1:8" x14ac:dyDescent="0.25">
      <c r="A5" s="348" t="s">
        <v>38</v>
      </c>
      <c r="B5" s="240" t="s">
        <v>39</v>
      </c>
      <c r="C5" s="240" t="s">
        <v>40</v>
      </c>
      <c r="D5" s="240" t="s">
        <v>41</v>
      </c>
      <c r="E5" s="240" t="s">
        <v>42</v>
      </c>
      <c r="F5" s="240" t="s">
        <v>43</v>
      </c>
      <c r="G5" s="240" t="s">
        <v>44</v>
      </c>
      <c r="H5" s="240" t="s">
        <v>45</v>
      </c>
    </row>
    <row r="6" spans="1:8" ht="52.5" customHeight="1" x14ac:dyDescent="0.25">
      <c r="A6" s="348"/>
      <c r="B6" s="241" t="s">
        <v>46</v>
      </c>
      <c r="C6" s="241" t="s">
        <v>47</v>
      </c>
      <c r="D6" s="241" t="s">
        <v>48</v>
      </c>
      <c r="E6" s="241" t="s">
        <v>49</v>
      </c>
      <c r="F6" s="241" t="s">
        <v>50</v>
      </c>
      <c r="G6" s="241" t="s">
        <v>51</v>
      </c>
      <c r="H6" s="241" t="s">
        <v>52</v>
      </c>
    </row>
    <row r="7" spans="1:8" x14ac:dyDescent="0.25">
      <c r="A7" s="242">
        <v>0</v>
      </c>
      <c r="B7" s="243">
        <f>'[1]17-CONTABILIDADE'!BG20</f>
        <v>-79864774.650000006</v>
      </c>
      <c r="C7" s="243">
        <f>'[1]17-CONTABILIDADE'!BH20</f>
        <v>-79840211.810000002</v>
      </c>
      <c r="D7" s="243">
        <f>'[1]17-CONTABILIDADE'!BI20</f>
        <v>0</v>
      </c>
      <c r="E7" s="243">
        <f>'[1]17-CONTABILIDADE'!BJ20</f>
        <v>24562.84</v>
      </c>
      <c r="F7" s="243">
        <f>'[1]17-CONTABILIDADE'!BK20</f>
        <v>0</v>
      </c>
      <c r="G7" s="243">
        <f>'[1]17-CONTABILIDADE'!BL20</f>
        <v>0</v>
      </c>
      <c r="H7" s="243">
        <f>'[1]17-CONTABILIDADE'!BM20</f>
        <v>0</v>
      </c>
    </row>
    <row r="8" spans="1:8" x14ac:dyDescent="0.25">
      <c r="A8" s="244">
        <v>1</v>
      </c>
      <c r="B8" s="245">
        <f>'[1]17-CONTABILIDADE'!BG21</f>
        <v>-80495291.530833334</v>
      </c>
      <c r="C8" s="245">
        <f>'[1]17-CONTABILIDADE'!BH21</f>
        <v>-80470512.510833338</v>
      </c>
      <c r="D8" s="245">
        <f>'[1]17-CONTABILIDADE'!BI21</f>
        <v>0</v>
      </c>
      <c r="E8" s="245">
        <f>'[1]17-CONTABILIDADE'!BJ21</f>
        <v>24779.02</v>
      </c>
      <c r="F8" s="245">
        <f>'[1]17-CONTABILIDADE'!BK21</f>
        <v>0</v>
      </c>
      <c r="G8" s="245">
        <f>'[1]17-CONTABILIDADE'!BL21</f>
        <v>0</v>
      </c>
      <c r="H8" s="245">
        <f>'[1]17-CONTABILIDADE'!BM21</f>
        <v>0</v>
      </c>
    </row>
    <row r="9" spans="1:8" x14ac:dyDescent="0.25">
      <c r="A9" s="244">
        <v>2</v>
      </c>
      <c r="B9" s="245">
        <f>'[1]17-CONTABILIDADE'!BG22</f>
        <v>-81125808.411666676</v>
      </c>
      <c r="C9" s="245">
        <f>'[1]17-CONTABILIDADE'!BH22</f>
        <v>-81100813.211666673</v>
      </c>
      <c r="D9" s="245">
        <f>'[1]17-CONTABILIDADE'!BI22</f>
        <v>0</v>
      </c>
      <c r="E9" s="245">
        <f>'[1]17-CONTABILIDADE'!BJ22</f>
        <v>24995.200000000001</v>
      </c>
      <c r="F9" s="245">
        <f>'[1]17-CONTABILIDADE'!BK22</f>
        <v>0</v>
      </c>
      <c r="G9" s="245">
        <f>'[1]17-CONTABILIDADE'!BL22</f>
        <v>0</v>
      </c>
      <c r="H9" s="245">
        <f>'[1]17-CONTABILIDADE'!BM22</f>
        <v>0</v>
      </c>
    </row>
    <row r="10" spans="1:8" x14ac:dyDescent="0.25">
      <c r="A10" s="244">
        <v>3</v>
      </c>
      <c r="B10" s="245">
        <f>'[1]17-CONTABILIDADE'!BG23</f>
        <v>-81756325.292499989</v>
      </c>
      <c r="C10" s="245">
        <f>'[1]17-CONTABILIDADE'!BH23</f>
        <v>-81731113.912499994</v>
      </c>
      <c r="D10" s="245">
        <f>'[1]17-CONTABILIDADE'!BI23</f>
        <v>0</v>
      </c>
      <c r="E10" s="245">
        <f>'[1]17-CONTABILIDADE'!BJ23</f>
        <v>25211.38</v>
      </c>
      <c r="F10" s="245">
        <f>'[1]17-CONTABILIDADE'!BK23</f>
        <v>0</v>
      </c>
      <c r="G10" s="245">
        <f>'[1]17-CONTABILIDADE'!BL23</f>
        <v>0</v>
      </c>
      <c r="H10" s="245">
        <f>'[1]17-CONTABILIDADE'!BM23</f>
        <v>0</v>
      </c>
    </row>
    <row r="11" spans="1:8" x14ac:dyDescent="0.25">
      <c r="A11" s="244">
        <v>4</v>
      </c>
      <c r="B11" s="245">
        <f>'[1]17-CONTABILIDADE'!BG24</f>
        <v>-82386842.173333332</v>
      </c>
      <c r="C11" s="245">
        <f>'[1]17-CONTABILIDADE'!BH24</f>
        <v>-82361414.61333333</v>
      </c>
      <c r="D11" s="245">
        <f>'[1]17-CONTABILIDADE'!BI24</f>
        <v>0</v>
      </c>
      <c r="E11" s="245">
        <f>'[1]17-CONTABILIDADE'!BJ24</f>
        <v>25427.56</v>
      </c>
      <c r="F11" s="245">
        <f>'[1]17-CONTABILIDADE'!BK24</f>
        <v>0</v>
      </c>
      <c r="G11" s="245">
        <f>'[1]17-CONTABILIDADE'!BL24</f>
        <v>0</v>
      </c>
      <c r="H11" s="245">
        <f>'[1]17-CONTABILIDADE'!BM24</f>
        <v>0</v>
      </c>
    </row>
    <row r="12" spans="1:8" x14ac:dyDescent="0.25">
      <c r="A12" s="244">
        <v>5</v>
      </c>
      <c r="B12" s="245">
        <f>'[1]17-CONTABILIDADE'!BG25</f>
        <v>-83017359.05416666</v>
      </c>
      <c r="C12" s="245">
        <f>'[1]17-CONTABILIDADE'!BH25</f>
        <v>-82991715.314166665</v>
      </c>
      <c r="D12" s="245">
        <f>'[1]17-CONTABILIDADE'!BI25</f>
        <v>0</v>
      </c>
      <c r="E12" s="245">
        <f>'[1]17-CONTABILIDADE'!BJ25</f>
        <v>25643.74</v>
      </c>
      <c r="F12" s="245">
        <f>'[1]17-CONTABILIDADE'!BK25</f>
        <v>0</v>
      </c>
      <c r="G12" s="245">
        <f>'[1]17-CONTABILIDADE'!BL25</f>
        <v>0</v>
      </c>
      <c r="H12" s="245">
        <f>'[1]17-CONTABILIDADE'!BM25</f>
        <v>0</v>
      </c>
    </row>
    <row r="13" spans="1:8" x14ac:dyDescent="0.25">
      <c r="A13" s="244">
        <v>6</v>
      </c>
      <c r="B13" s="245">
        <f>'[1]17-CONTABILIDADE'!BG26</f>
        <v>-83647875.935000002</v>
      </c>
      <c r="C13" s="245">
        <f>'[1]17-CONTABILIDADE'!BH26</f>
        <v>-83622016.015000001</v>
      </c>
      <c r="D13" s="245">
        <f>'[1]17-CONTABILIDADE'!BI26</f>
        <v>0</v>
      </c>
      <c r="E13" s="245">
        <f>'[1]17-CONTABILIDADE'!BJ26</f>
        <v>25859.919999999998</v>
      </c>
      <c r="F13" s="245">
        <f>'[1]17-CONTABILIDADE'!BK26</f>
        <v>0</v>
      </c>
      <c r="G13" s="245">
        <f>'[1]17-CONTABILIDADE'!BL26</f>
        <v>0</v>
      </c>
      <c r="H13" s="245">
        <f>'[1]17-CONTABILIDADE'!BM26</f>
        <v>0</v>
      </c>
    </row>
    <row r="14" spans="1:8" x14ac:dyDescent="0.25">
      <c r="A14" s="244">
        <v>7</v>
      </c>
      <c r="B14" s="245">
        <f>'[1]17-CONTABILIDADE'!BG27</f>
        <v>-84278392.81583333</v>
      </c>
      <c r="C14" s="245">
        <f>'[1]17-CONTABILIDADE'!BH27</f>
        <v>-84252316.715833336</v>
      </c>
      <c r="D14" s="245">
        <f>'[1]17-CONTABILIDADE'!BI27</f>
        <v>0</v>
      </c>
      <c r="E14" s="245">
        <f>'[1]17-CONTABILIDADE'!BJ27</f>
        <v>26076.1</v>
      </c>
      <c r="F14" s="245">
        <f>'[1]17-CONTABILIDADE'!BK27</f>
        <v>0</v>
      </c>
      <c r="G14" s="245">
        <f>'[1]17-CONTABILIDADE'!BL27</f>
        <v>0</v>
      </c>
      <c r="H14" s="245">
        <f>'[1]17-CONTABILIDADE'!BM27</f>
        <v>0</v>
      </c>
    </row>
    <row r="15" spans="1:8" x14ac:dyDescent="0.25">
      <c r="A15" s="244">
        <v>8</v>
      </c>
      <c r="B15" s="245">
        <f>'[1]17-CONTABILIDADE'!BG28</f>
        <v>-84908909.696666673</v>
      </c>
      <c r="C15" s="245">
        <f>'[1]17-CONTABILIDADE'!BH28</f>
        <v>-84882617.416666672</v>
      </c>
      <c r="D15" s="245">
        <f>'[1]17-CONTABILIDADE'!BI28</f>
        <v>0</v>
      </c>
      <c r="E15" s="245">
        <f>'[1]17-CONTABILIDADE'!BJ28</f>
        <v>26292.28</v>
      </c>
      <c r="F15" s="245">
        <f>'[1]17-CONTABILIDADE'!BK28</f>
        <v>0</v>
      </c>
      <c r="G15" s="245">
        <f>'[1]17-CONTABILIDADE'!BL28</f>
        <v>0</v>
      </c>
      <c r="H15" s="245">
        <f>'[1]17-CONTABILIDADE'!BM28</f>
        <v>0</v>
      </c>
    </row>
    <row r="16" spans="1:8" x14ac:dyDescent="0.25">
      <c r="A16" s="244">
        <v>9</v>
      </c>
      <c r="B16" s="245">
        <f>'[1]17-CONTABILIDADE'!BG29</f>
        <v>-85539426.577500001</v>
      </c>
      <c r="C16" s="245">
        <f>'[1]17-CONTABILIDADE'!BH29</f>
        <v>-85512918.117500007</v>
      </c>
      <c r="D16" s="245">
        <f>'[1]17-CONTABILIDADE'!BI29</f>
        <v>0</v>
      </c>
      <c r="E16" s="245">
        <f>'[1]17-CONTABILIDADE'!BJ29</f>
        <v>26508.46</v>
      </c>
      <c r="F16" s="245">
        <f>'[1]17-CONTABILIDADE'!BK29</f>
        <v>0</v>
      </c>
      <c r="G16" s="245">
        <f>'[1]17-CONTABILIDADE'!BL29</f>
        <v>0</v>
      </c>
      <c r="H16" s="245">
        <f>'[1]17-CONTABILIDADE'!BM29</f>
        <v>0</v>
      </c>
    </row>
    <row r="17" spans="1:10" x14ac:dyDescent="0.25">
      <c r="A17" s="244">
        <v>10</v>
      </c>
      <c r="B17" s="245">
        <f>'[1]17-CONTABILIDADE'!BG30</f>
        <v>-86169943.458333328</v>
      </c>
      <c r="C17" s="245">
        <f>'[1]17-CONTABILIDADE'!BH30</f>
        <v>-86143218.818333328</v>
      </c>
      <c r="D17" s="245">
        <f>'[1]17-CONTABILIDADE'!BI30</f>
        <v>0</v>
      </c>
      <c r="E17" s="245">
        <f>'[1]17-CONTABILIDADE'!BJ30</f>
        <v>26724.639999999999</v>
      </c>
      <c r="F17" s="245">
        <f>'[1]17-CONTABILIDADE'!BK30</f>
        <v>0</v>
      </c>
      <c r="G17" s="245">
        <f>'[1]17-CONTABILIDADE'!BL30</f>
        <v>0</v>
      </c>
      <c r="H17" s="245">
        <f>'[1]17-CONTABILIDADE'!BM30</f>
        <v>0</v>
      </c>
    </row>
    <row r="18" spans="1:10" x14ac:dyDescent="0.25">
      <c r="A18" s="244">
        <v>11</v>
      </c>
      <c r="B18" s="245">
        <f>'[1]17-CONTABILIDADE'!BG31</f>
        <v>-86800460.339166656</v>
      </c>
      <c r="C18" s="245">
        <f>'[1]17-CONTABILIDADE'!BH31</f>
        <v>-86773519.519166663</v>
      </c>
      <c r="D18" s="245">
        <f>'[1]17-CONTABILIDADE'!BI31</f>
        <v>0</v>
      </c>
      <c r="E18" s="245">
        <f>'[1]17-CONTABILIDADE'!BJ31</f>
        <v>26940.82</v>
      </c>
      <c r="F18" s="245">
        <f>'[1]17-CONTABILIDADE'!BK31</f>
        <v>0</v>
      </c>
      <c r="G18" s="245">
        <f>'[1]17-CONTABILIDADE'!BL31</f>
        <v>0</v>
      </c>
      <c r="H18" s="245">
        <f>'[1]17-CONTABILIDADE'!BM31</f>
        <v>0</v>
      </c>
    </row>
    <row r="19" spans="1:10" x14ac:dyDescent="0.25">
      <c r="A19" s="246">
        <v>12</v>
      </c>
      <c r="B19" s="247">
        <f>'[1]17-CONTABILIDADE'!BG32</f>
        <v>-87430977.219999999</v>
      </c>
      <c r="C19" s="247">
        <f>'[1]17-CONTABILIDADE'!BH32</f>
        <v>-87403820.219999999</v>
      </c>
      <c r="D19" s="247">
        <f>'[1]17-CONTABILIDADE'!BI32</f>
        <v>0</v>
      </c>
      <c r="E19" s="247">
        <f>'[1]17-CONTABILIDADE'!BJ32</f>
        <v>27157</v>
      </c>
      <c r="F19" s="247">
        <f>'[1]17-CONTABILIDADE'!BK32</f>
        <v>0</v>
      </c>
      <c r="G19" s="247">
        <f>'[1]17-CONTABILIDADE'!BL32</f>
        <v>0</v>
      </c>
      <c r="H19" s="247">
        <f>'[1]17-CONTABILIDADE'!BM32</f>
        <v>0</v>
      </c>
    </row>
    <row r="21" spans="1:10" ht="9.75" customHeight="1" x14ac:dyDescent="0.25"/>
    <row r="22" spans="1:10" ht="18.75" x14ac:dyDescent="0.3">
      <c r="A22" s="350" t="s">
        <v>207</v>
      </c>
      <c r="B22" s="350"/>
      <c r="C22" s="350"/>
      <c r="D22" s="350"/>
      <c r="E22" s="350"/>
      <c r="F22" s="350"/>
      <c r="G22" s="350"/>
      <c r="H22" s="350"/>
      <c r="I22" s="251"/>
      <c r="J22" s="251"/>
    </row>
    <row r="23" spans="1:10" ht="9.75" customHeight="1" x14ac:dyDescent="0.3">
      <c r="A23" s="248"/>
      <c r="B23" s="248"/>
      <c r="C23" s="248"/>
      <c r="D23" s="248"/>
      <c r="E23" s="248"/>
      <c r="F23" s="248"/>
      <c r="G23" s="248"/>
      <c r="H23" s="248"/>
      <c r="I23" s="248"/>
      <c r="J23" s="248"/>
    </row>
    <row r="24" spans="1:10" x14ac:dyDescent="0.25">
      <c r="A24" s="352" t="s">
        <v>38</v>
      </c>
      <c r="B24" s="249" t="s">
        <v>53</v>
      </c>
      <c r="C24" s="249" t="s">
        <v>54</v>
      </c>
      <c r="D24" s="249" t="s">
        <v>55</v>
      </c>
      <c r="E24" s="249" t="s">
        <v>56</v>
      </c>
      <c r="F24" s="249" t="s">
        <v>57</v>
      </c>
      <c r="G24" s="249" t="s">
        <v>58</v>
      </c>
      <c r="H24" s="249" t="s">
        <v>59</v>
      </c>
      <c r="I24" s="348" t="s">
        <v>28</v>
      </c>
      <c r="J24" s="349" t="s">
        <v>60</v>
      </c>
    </row>
    <row r="25" spans="1:10" ht="39.75" customHeight="1" x14ac:dyDescent="0.25">
      <c r="A25" s="352"/>
      <c r="B25" s="250" t="s">
        <v>61</v>
      </c>
      <c r="C25" s="250" t="s">
        <v>62</v>
      </c>
      <c r="D25" s="250" t="s">
        <v>48</v>
      </c>
      <c r="E25" s="250" t="s">
        <v>63</v>
      </c>
      <c r="F25" s="250" t="s">
        <v>51</v>
      </c>
      <c r="G25" s="250" t="s">
        <v>52</v>
      </c>
      <c r="H25" s="250" t="s">
        <v>64</v>
      </c>
      <c r="I25" s="348"/>
      <c r="J25" s="349"/>
    </row>
    <row r="26" spans="1:10" x14ac:dyDescent="0.25">
      <c r="A26" s="242">
        <v>0</v>
      </c>
      <c r="B26" s="243">
        <f>'[1]17-CONTABILIDADE'!BG38</f>
        <v>-499772795.19000006</v>
      </c>
      <c r="C26" s="243">
        <f>'[1]17-CONTABILIDADE'!BH38</f>
        <v>-363350951.37</v>
      </c>
      <c r="D26" s="243">
        <f>'[1]17-CONTABILIDADE'!BI38</f>
        <v>73053897.37000002</v>
      </c>
      <c r="E26" s="243">
        <f>'[1]17-CONTABILIDADE'!BJ38</f>
        <v>63367946.450000003</v>
      </c>
      <c r="F26" s="243">
        <f>'[1]17-CONTABILIDADE'!BK38</f>
        <v>0</v>
      </c>
      <c r="G26" s="243">
        <f>'[1]17-CONTABILIDADE'!BL38</f>
        <v>0</v>
      </c>
      <c r="H26" s="243">
        <f>'[1]17-CONTABILIDADE'!BM38</f>
        <v>251619721.72999999</v>
      </c>
      <c r="I26" s="243">
        <f>'[1]17-CONTABILIDADE'!BO38</f>
        <v>-579637569.84000003</v>
      </c>
      <c r="J26" s="243">
        <f>'[1]17-CONTABILIDADE'!BP38</f>
        <v>-328017848.11000001</v>
      </c>
    </row>
    <row r="27" spans="1:10" x14ac:dyDescent="0.25">
      <c r="A27" s="244">
        <v>1</v>
      </c>
      <c r="B27" s="245">
        <f>'[1]17-CONTABILIDADE'!BG39</f>
        <v>-515530084.75166667</v>
      </c>
      <c r="C27" s="245">
        <f>'[1]17-CONTABILIDADE'!BH39</f>
        <v>-374821469.38833332</v>
      </c>
      <c r="D27" s="245">
        <f>'[1]17-CONTABILIDADE'!BI39</f>
        <v>77109114.590000018</v>
      </c>
      <c r="E27" s="245">
        <f>'[1]17-CONTABILIDADE'!BJ39</f>
        <v>63599500.773333333</v>
      </c>
      <c r="F27" s="245">
        <f>'[1]17-CONTABILIDADE'!BK39</f>
        <v>0</v>
      </c>
      <c r="G27" s="245">
        <f>'[1]17-CONTABILIDADE'!BL39</f>
        <v>0</v>
      </c>
      <c r="H27" s="245">
        <f>'[1]17-CONTABILIDADE'!BM39</f>
        <v>251619721.72999999</v>
      </c>
      <c r="I27" s="245">
        <f>'[1]17-CONTABILIDADE'!BO39</f>
        <v>-596025376.28250003</v>
      </c>
      <c r="J27" s="245">
        <f>'[1]17-CONTABILIDADE'!BP39</f>
        <v>-344405654.55250001</v>
      </c>
    </row>
    <row r="28" spans="1:10" x14ac:dyDescent="0.25">
      <c r="A28" s="244">
        <v>2</v>
      </c>
      <c r="B28" s="245">
        <f>'[1]17-CONTABILIDADE'!BG40</f>
        <v>-531287374.31333339</v>
      </c>
      <c r="C28" s="245">
        <f>'[1]17-CONTABILIDADE'!BH40</f>
        <v>-386291987.4066667</v>
      </c>
      <c r="D28" s="245">
        <f>'[1]17-CONTABILIDADE'!BI40</f>
        <v>81164331.810000017</v>
      </c>
      <c r="E28" s="245">
        <f>'[1]17-CONTABILIDADE'!BJ40</f>
        <v>63831055.096666671</v>
      </c>
      <c r="F28" s="245">
        <f>'[1]17-CONTABILIDADE'!BK40</f>
        <v>0</v>
      </c>
      <c r="G28" s="245">
        <f>'[1]17-CONTABILIDADE'!BL40</f>
        <v>0</v>
      </c>
      <c r="H28" s="245">
        <f>'[1]17-CONTABILIDADE'!BM40</f>
        <v>251619721.72999999</v>
      </c>
      <c r="I28" s="245">
        <f>'[1]17-CONTABILIDADE'!BO40</f>
        <v>-612413182.72500002</v>
      </c>
      <c r="J28" s="245">
        <f>'[1]17-CONTABILIDADE'!BP40</f>
        <v>-360793460.995</v>
      </c>
    </row>
    <row r="29" spans="1:10" x14ac:dyDescent="0.25">
      <c r="A29" s="244">
        <v>3</v>
      </c>
      <c r="B29" s="245">
        <f>'[1]17-CONTABILIDADE'!BG41</f>
        <v>-547044663.875</v>
      </c>
      <c r="C29" s="245">
        <f>'[1]17-CONTABILIDADE'!BH41</f>
        <v>-397762505.42500001</v>
      </c>
      <c r="D29" s="245">
        <f>'[1]17-CONTABILIDADE'!BI41</f>
        <v>85219549.030000016</v>
      </c>
      <c r="E29" s="245">
        <f>'[1]17-CONTABILIDADE'!BJ41</f>
        <v>64062609.420000002</v>
      </c>
      <c r="F29" s="245">
        <f>'[1]17-CONTABILIDADE'!BK41</f>
        <v>0</v>
      </c>
      <c r="G29" s="245">
        <f>'[1]17-CONTABILIDADE'!BL41</f>
        <v>0</v>
      </c>
      <c r="H29" s="245">
        <f>'[1]17-CONTABILIDADE'!BM41</f>
        <v>251619721.72999999</v>
      </c>
      <c r="I29" s="245">
        <f>'[1]17-CONTABILIDADE'!BO41</f>
        <v>-628800989.16750002</v>
      </c>
      <c r="J29" s="245">
        <f>'[1]17-CONTABILIDADE'!BP41</f>
        <v>-377181267.4375</v>
      </c>
    </row>
    <row r="30" spans="1:10" x14ac:dyDescent="0.25">
      <c r="A30" s="244">
        <v>4</v>
      </c>
      <c r="B30" s="245">
        <f>'[1]17-CONTABILIDADE'!BG42</f>
        <v>-562801953.43666673</v>
      </c>
      <c r="C30" s="245">
        <f>'[1]17-CONTABILIDADE'!BH42</f>
        <v>-409233023.44333333</v>
      </c>
      <c r="D30" s="245">
        <f>'[1]17-CONTABILIDADE'!BI42</f>
        <v>89274766.250000015</v>
      </c>
      <c r="E30" s="245">
        <f>'[1]17-CONTABILIDADE'!BJ42</f>
        <v>64294163.743333332</v>
      </c>
      <c r="F30" s="245">
        <f>'[1]17-CONTABILIDADE'!BK42</f>
        <v>0</v>
      </c>
      <c r="G30" s="245">
        <f>'[1]17-CONTABILIDADE'!BL42</f>
        <v>0</v>
      </c>
      <c r="H30" s="245">
        <f>'[1]17-CONTABILIDADE'!BM42</f>
        <v>251619721.72999999</v>
      </c>
      <c r="I30" s="245">
        <f>'[1]17-CONTABILIDADE'!BO42</f>
        <v>-645188795.61000001</v>
      </c>
      <c r="J30" s="245">
        <f>'[1]17-CONTABILIDADE'!BP42</f>
        <v>-393569073.88</v>
      </c>
    </row>
    <row r="31" spans="1:10" x14ac:dyDescent="0.25">
      <c r="A31" s="244">
        <v>5</v>
      </c>
      <c r="B31" s="245">
        <f>'[1]17-CONTABILIDADE'!BG43</f>
        <v>-578559242.99833345</v>
      </c>
      <c r="C31" s="245">
        <f>'[1]17-CONTABILIDADE'!BH43</f>
        <v>-420703541.4616667</v>
      </c>
      <c r="D31" s="245">
        <f>'[1]17-CONTABILIDADE'!BI43</f>
        <v>93329983.470000014</v>
      </c>
      <c r="E31" s="245">
        <f>'[1]17-CONTABILIDADE'!BJ43</f>
        <v>64525718.06666667</v>
      </c>
      <c r="F31" s="245">
        <f>'[1]17-CONTABILIDADE'!BK43</f>
        <v>0</v>
      </c>
      <c r="G31" s="245">
        <f>'[1]17-CONTABILIDADE'!BL43</f>
        <v>0</v>
      </c>
      <c r="H31" s="245">
        <f>'[1]17-CONTABILIDADE'!BM43</f>
        <v>251619721.72999999</v>
      </c>
      <c r="I31" s="245">
        <f>'[1]17-CONTABILIDADE'!BO43</f>
        <v>-661576602.05250013</v>
      </c>
      <c r="J31" s="245">
        <f>'[1]17-CONTABILIDADE'!BP43</f>
        <v>-409956880.32250011</v>
      </c>
    </row>
    <row r="32" spans="1:10" x14ac:dyDescent="0.25">
      <c r="A32" s="244">
        <v>6</v>
      </c>
      <c r="B32" s="245">
        <f>'[1]17-CONTABILIDADE'!BG44</f>
        <v>-594316532.56000006</v>
      </c>
      <c r="C32" s="245">
        <f>'[1]17-CONTABILIDADE'!BH44</f>
        <v>-432174059.48000002</v>
      </c>
      <c r="D32" s="245">
        <f>'[1]17-CONTABILIDADE'!BI44</f>
        <v>97385200.690000013</v>
      </c>
      <c r="E32" s="245">
        <f>'[1]17-CONTABILIDADE'!BJ44</f>
        <v>64757272.390000001</v>
      </c>
      <c r="F32" s="245">
        <f>'[1]17-CONTABILIDADE'!BK44</f>
        <v>0</v>
      </c>
      <c r="G32" s="245">
        <f>'[1]17-CONTABILIDADE'!BL44</f>
        <v>0</v>
      </c>
      <c r="H32" s="245">
        <f>'[1]17-CONTABILIDADE'!BM44</f>
        <v>251619721.72999999</v>
      </c>
      <c r="I32" s="245">
        <f>'[1]17-CONTABILIDADE'!BO44</f>
        <v>-677964408.49500012</v>
      </c>
      <c r="J32" s="245">
        <f>'[1]17-CONTABILIDADE'!BP44</f>
        <v>-426344686.7650001</v>
      </c>
    </row>
    <row r="33" spans="1:10" x14ac:dyDescent="0.25">
      <c r="A33" s="244">
        <v>7</v>
      </c>
      <c r="B33" s="245">
        <f>'[1]17-CONTABILIDADE'!BG45</f>
        <v>-610073822.12166667</v>
      </c>
      <c r="C33" s="245">
        <f>'[1]17-CONTABILIDADE'!BH45</f>
        <v>-443644577.49833333</v>
      </c>
      <c r="D33" s="245">
        <f>'[1]17-CONTABILIDADE'!BI45</f>
        <v>101440417.91000001</v>
      </c>
      <c r="E33" s="245">
        <f>'[1]17-CONTABILIDADE'!BJ45</f>
        <v>64988826.713333331</v>
      </c>
      <c r="F33" s="245">
        <f>'[1]17-CONTABILIDADE'!BK45</f>
        <v>0</v>
      </c>
      <c r="G33" s="245">
        <f>'[1]17-CONTABILIDADE'!BL45</f>
        <v>0</v>
      </c>
      <c r="H33" s="245">
        <f>'[1]17-CONTABILIDADE'!BM45</f>
        <v>251619721.72999999</v>
      </c>
      <c r="I33" s="245">
        <f>'[1]17-CONTABILIDADE'!BO45</f>
        <v>-694352214.9375</v>
      </c>
      <c r="J33" s="245">
        <f>'[1]17-CONTABILIDADE'!BP45</f>
        <v>-442732493.20749998</v>
      </c>
    </row>
    <row r="34" spans="1:10" x14ac:dyDescent="0.25">
      <c r="A34" s="244">
        <v>8</v>
      </c>
      <c r="B34" s="245">
        <f>'[1]17-CONTABILIDADE'!BG46</f>
        <v>-625831111.6833334</v>
      </c>
      <c r="C34" s="245">
        <f>'[1]17-CONTABILIDADE'!BH46</f>
        <v>-455115095.51666671</v>
      </c>
      <c r="D34" s="245">
        <f>'[1]17-CONTABILIDADE'!BI46</f>
        <v>105495635.13000001</v>
      </c>
      <c r="E34" s="245">
        <f>'[1]17-CONTABILIDADE'!BJ46</f>
        <v>65220381.036666669</v>
      </c>
      <c r="F34" s="245">
        <f>'[1]17-CONTABILIDADE'!BK46</f>
        <v>0</v>
      </c>
      <c r="G34" s="245">
        <f>'[1]17-CONTABILIDADE'!BL46</f>
        <v>0</v>
      </c>
      <c r="H34" s="245">
        <f>'[1]17-CONTABILIDADE'!BM46</f>
        <v>251619721.72999999</v>
      </c>
      <c r="I34" s="245">
        <f>'[1]17-CONTABILIDADE'!BO46</f>
        <v>-710740021.38000011</v>
      </c>
      <c r="J34" s="245">
        <f>'[1]17-CONTABILIDADE'!BP46</f>
        <v>-459120299.6500001</v>
      </c>
    </row>
    <row r="35" spans="1:10" x14ac:dyDescent="0.25">
      <c r="A35" s="244">
        <v>9</v>
      </c>
      <c r="B35" s="245">
        <f>'[1]17-CONTABILIDADE'!BG47</f>
        <v>-641588401.245</v>
      </c>
      <c r="C35" s="245">
        <f>'[1]17-CONTABILIDADE'!BH47</f>
        <v>-466585613.53500003</v>
      </c>
      <c r="D35" s="245">
        <f>'[1]17-CONTABILIDADE'!BI47</f>
        <v>109550852.35000001</v>
      </c>
      <c r="E35" s="245">
        <f>'[1]17-CONTABILIDADE'!BJ47</f>
        <v>65451935.359999999</v>
      </c>
      <c r="F35" s="245">
        <f>'[1]17-CONTABILIDADE'!BK47</f>
        <v>0</v>
      </c>
      <c r="G35" s="245">
        <f>'[1]17-CONTABILIDADE'!BL47</f>
        <v>0</v>
      </c>
      <c r="H35" s="245">
        <f>'[1]17-CONTABILIDADE'!BM47</f>
        <v>251619721.72999999</v>
      </c>
      <c r="I35" s="245">
        <f>'[1]17-CONTABILIDADE'!BO47</f>
        <v>-727127827.82249999</v>
      </c>
      <c r="J35" s="245">
        <f>'[1]17-CONTABILIDADE'!BP47</f>
        <v>-475508106.09249997</v>
      </c>
    </row>
    <row r="36" spans="1:10" x14ac:dyDescent="0.25">
      <c r="A36" s="244">
        <v>10</v>
      </c>
      <c r="B36" s="245">
        <f>'[1]17-CONTABILIDADE'!BG48</f>
        <v>-657345690.80666673</v>
      </c>
      <c r="C36" s="245">
        <f>'[1]17-CONTABILIDADE'!BH48</f>
        <v>-478056131.5533334</v>
      </c>
      <c r="D36" s="245">
        <f>'[1]17-CONTABILIDADE'!BI48</f>
        <v>113606069.57000001</v>
      </c>
      <c r="E36" s="245">
        <f>'[1]17-CONTABILIDADE'!BJ48</f>
        <v>65683489.68333333</v>
      </c>
      <c r="F36" s="245">
        <f>'[1]17-CONTABILIDADE'!BK48</f>
        <v>0</v>
      </c>
      <c r="G36" s="245">
        <f>'[1]17-CONTABILIDADE'!BL48</f>
        <v>0</v>
      </c>
      <c r="H36" s="245">
        <f>'[1]17-CONTABILIDADE'!BM48</f>
        <v>251619721.72999999</v>
      </c>
      <c r="I36" s="245">
        <f>'[1]17-CONTABILIDADE'!BO48</f>
        <v>-743515634.2650001</v>
      </c>
      <c r="J36" s="245">
        <f>'[1]17-CONTABILIDADE'!BP48</f>
        <v>-491895912.53500009</v>
      </c>
    </row>
    <row r="37" spans="1:10" x14ac:dyDescent="0.25">
      <c r="A37" s="244">
        <v>11</v>
      </c>
      <c r="B37" s="245">
        <f>'[1]17-CONTABILIDADE'!BG49</f>
        <v>-673102980.36833334</v>
      </c>
      <c r="C37" s="245">
        <f>'[1]17-CONTABILIDADE'!BH49</f>
        <v>-489526649.57166672</v>
      </c>
      <c r="D37" s="245">
        <f>'[1]17-CONTABILIDADE'!BI49</f>
        <v>117661286.79000001</v>
      </c>
      <c r="E37" s="245">
        <f>'[1]17-CONTABILIDADE'!BJ49</f>
        <v>65915044.006666668</v>
      </c>
      <c r="F37" s="245">
        <f>'[1]17-CONTABILIDADE'!BK49</f>
        <v>0</v>
      </c>
      <c r="G37" s="245">
        <f>'[1]17-CONTABILIDADE'!BL49</f>
        <v>0</v>
      </c>
      <c r="H37" s="245">
        <f>'[1]17-CONTABILIDADE'!BM49</f>
        <v>251619721.72999999</v>
      </c>
      <c r="I37" s="245">
        <f>'[1]17-CONTABILIDADE'!BO49</f>
        <v>-759903440.70749998</v>
      </c>
      <c r="J37" s="245">
        <f>'[1]17-CONTABILIDADE'!BP49</f>
        <v>-508283718.97749996</v>
      </c>
    </row>
    <row r="38" spans="1:10" x14ac:dyDescent="0.25">
      <c r="A38" s="246">
        <v>12</v>
      </c>
      <c r="B38" s="247">
        <f>'[1]17-CONTABILIDADE'!BG50</f>
        <v>-688860269.93000007</v>
      </c>
      <c r="C38" s="247">
        <f>'[1]17-CONTABILIDADE'!BH50</f>
        <v>-500997167.59000003</v>
      </c>
      <c r="D38" s="247">
        <f>'[1]17-CONTABILIDADE'!BI50</f>
        <v>121716504.01000001</v>
      </c>
      <c r="E38" s="247">
        <f>'[1]17-CONTABILIDADE'!BJ50</f>
        <v>66146598.329999998</v>
      </c>
      <c r="F38" s="247">
        <f>'[1]17-CONTABILIDADE'!BK50</f>
        <v>0</v>
      </c>
      <c r="G38" s="247">
        <f>'[1]17-CONTABILIDADE'!BL50</f>
        <v>0</v>
      </c>
      <c r="H38" s="247">
        <f>'[1]17-CONTABILIDADE'!BM50</f>
        <v>251619721.72999999</v>
      </c>
      <c r="I38" s="247">
        <f>'[1]17-CONTABILIDADE'!BO50</f>
        <v>-776291247.1500001</v>
      </c>
      <c r="J38" s="247">
        <f>'[1]17-CONTABILIDADE'!BP50</f>
        <v>-524671525.42000008</v>
      </c>
    </row>
  </sheetData>
  <mergeCells count="7">
    <mergeCell ref="I24:I25"/>
    <mergeCell ref="J24:J25"/>
    <mergeCell ref="A1:H1"/>
    <mergeCell ref="A22:H22"/>
    <mergeCell ref="A3:H3"/>
    <mergeCell ref="A5:A6"/>
    <mergeCell ref="A24:A25"/>
  </mergeCells>
  <pageMargins left="0.89583333333333337" right="0.511811024" top="1.5" bottom="1.25" header="0.31496062000000002" footer="0.3149606200000000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J38"/>
  <sheetViews>
    <sheetView showGridLines="0" zoomScaleNormal="100" workbookViewId="0">
      <selection sqref="A1:H1"/>
    </sheetView>
  </sheetViews>
  <sheetFormatPr defaultColWidth="9.140625" defaultRowHeight="15.75" x14ac:dyDescent="0.25"/>
  <cols>
    <col min="1" max="1" width="6.140625" style="2" customWidth="1"/>
    <col min="2" max="8" width="17.85546875" style="2" customWidth="1"/>
    <col min="9" max="9" width="21.85546875" style="2" customWidth="1"/>
    <col min="10" max="10" width="21" style="2" customWidth="1"/>
    <col min="11" max="16384" width="9.140625" style="2"/>
  </cols>
  <sheetData>
    <row r="1" spans="1:8" ht="23.25" x14ac:dyDescent="0.35">
      <c r="A1" s="298" t="s">
        <v>208</v>
      </c>
      <c r="B1" s="298"/>
      <c r="C1" s="298"/>
      <c r="D1" s="298"/>
      <c r="E1" s="298"/>
      <c r="F1" s="298"/>
      <c r="G1" s="298"/>
      <c r="H1" s="298"/>
    </row>
    <row r="3" spans="1:8" ht="18.75" x14ac:dyDescent="0.3">
      <c r="A3" s="351" t="s">
        <v>209</v>
      </c>
      <c r="B3" s="351"/>
      <c r="C3" s="351"/>
      <c r="D3" s="351"/>
      <c r="E3" s="351"/>
      <c r="F3" s="351"/>
      <c r="G3" s="351"/>
      <c r="H3" s="351"/>
    </row>
    <row r="4" spans="1:8" ht="6" customHeight="1" x14ac:dyDescent="0.3">
      <c r="A4" s="239"/>
      <c r="B4" s="239"/>
      <c r="C4" s="239"/>
      <c r="D4" s="239"/>
      <c r="E4" s="239"/>
      <c r="F4" s="239"/>
      <c r="G4" s="239"/>
      <c r="H4" s="239"/>
    </row>
    <row r="5" spans="1:8" x14ac:dyDescent="0.25">
      <c r="A5" s="354" t="s">
        <v>38</v>
      </c>
      <c r="B5" s="252" t="s">
        <v>39</v>
      </c>
      <c r="C5" s="252" t="s">
        <v>40</v>
      </c>
      <c r="D5" s="252" t="s">
        <v>41</v>
      </c>
      <c r="E5" s="252" t="s">
        <v>42</v>
      </c>
      <c r="F5" s="252" t="s">
        <v>43</v>
      </c>
      <c r="G5" s="252" t="s">
        <v>44</v>
      </c>
      <c r="H5" s="252" t="s">
        <v>45</v>
      </c>
    </row>
    <row r="6" spans="1:8" ht="52.5" customHeight="1" x14ac:dyDescent="0.25">
      <c r="A6" s="354"/>
      <c r="B6" s="253" t="s">
        <v>46</v>
      </c>
      <c r="C6" s="253" t="s">
        <v>47</v>
      </c>
      <c r="D6" s="253" t="s">
        <v>48</v>
      </c>
      <c r="E6" s="253" t="s">
        <v>49</v>
      </c>
      <c r="F6" s="253" t="s">
        <v>50</v>
      </c>
      <c r="G6" s="253" t="s">
        <v>51</v>
      </c>
      <c r="H6" s="253" t="s">
        <v>52</v>
      </c>
    </row>
    <row r="7" spans="1:8" x14ac:dyDescent="0.25">
      <c r="A7" s="242">
        <v>0</v>
      </c>
      <c r="B7" s="243">
        <f>'[1]17-CONTABILIDADE'!BS20</f>
        <v>-79864774.650000006</v>
      </c>
      <c r="C7" s="243">
        <f>'[1]17-CONTABILIDADE'!BT20</f>
        <v>-79840211.810000002</v>
      </c>
      <c r="D7" s="243">
        <f>'[1]17-CONTABILIDADE'!BU20</f>
        <v>0</v>
      </c>
      <c r="E7" s="243">
        <f>'[1]17-CONTABILIDADE'!BV20</f>
        <v>24562.84</v>
      </c>
      <c r="F7" s="243">
        <f>'[1]17-CONTABILIDADE'!BW20</f>
        <v>0</v>
      </c>
      <c r="G7" s="243">
        <f>'[1]17-CONTABILIDADE'!BX20</f>
        <v>0</v>
      </c>
      <c r="H7" s="243">
        <f>'[1]17-CONTABILIDADE'!BY20</f>
        <v>0</v>
      </c>
    </row>
    <row r="8" spans="1:8" x14ac:dyDescent="0.25">
      <c r="A8" s="244">
        <v>1</v>
      </c>
      <c r="B8" s="245">
        <f>'[1]17-CONTABILIDADE'!BS21</f>
        <v>-80495291.530833334</v>
      </c>
      <c r="C8" s="245">
        <f>'[1]17-CONTABILIDADE'!BT21</f>
        <v>-80470512.510833338</v>
      </c>
      <c r="D8" s="245">
        <f>'[1]17-CONTABILIDADE'!BU21</f>
        <v>0</v>
      </c>
      <c r="E8" s="245">
        <f>'[1]17-CONTABILIDADE'!BV21</f>
        <v>24779.02</v>
      </c>
      <c r="F8" s="245">
        <f>'[1]17-CONTABILIDADE'!BW21</f>
        <v>0</v>
      </c>
      <c r="G8" s="245">
        <f>'[1]17-CONTABILIDADE'!BX21</f>
        <v>0</v>
      </c>
      <c r="H8" s="245">
        <f>'[1]17-CONTABILIDADE'!BY21</f>
        <v>0</v>
      </c>
    </row>
    <row r="9" spans="1:8" x14ac:dyDescent="0.25">
      <c r="A9" s="244">
        <v>2</v>
      </c>
      <c r="B9" s="245">
        <f>'[1]17-CONTABILIDADE'!BS22</f>
        <v>-81125808.411666676</v>
      </c>
      <c r="C9" s="245">
        <f>'[1]17-CONTABILIDADE'!BT22</f>
        <v>-81100813.211666673</v>
      </c>
      <c r="D9" s="245">
        <f>'[1]17-CONTABILIDADE'!BU22</f>
        <v>0</v>
      </c>
      <c r="E9" s="245">
        <f>'[1]17-CONTABILIDADE'!BV22</f>
        <v>24995.200000000001</v>
      </c>
      <c r="F9" s="245">
        <f>'[1]17-CONTABILIDADE'!BW22</f>
        <v>0</v>
      </c>
      <c r="G9" s="245">
        <f>'[1]17-CONTABILIDADE'!BX22</f>
        <v>0</v>
      </c>
      <c r="H9" s="245">
        <f>'[1]17-CONTABILIDADE'!BY22</f>
        <v>0</v>
      </c>
    </row>
    <row r="10" spans="1:8" x14ac:dyDescent="0.25">
      <c r="A10" s="244">
        <v>3</v>
      </c>
      <c r="B10" s="245">
        <f>'[1]17-CONTABILIDADE'!BS23</f>
        <v>-81756325.292499989</v>
      </c>
      <c r="C10" s="245">
        <f>'[1]17-CONTABILIDADE'!BT23</f>
        <v>-81731113.912499994</v>
      </c>
      <c r="D10" s="245">
        <f>'[1]17-CONTABILIDADE'!BU23</f>
        <v>0</v>
      </c>
      <c r="E10" s="245">
        <f>'[1]17-CONTABILIDADE'!BV23</f>
        <v>25211.38</v>
      </c>
      <c r="F10" s="245">
        <f>'[1]17-CONTABILIDADE'!BW23</f>
        <v>0</v>
      </c>
      <c r="G10" s="245">
        <f>'[1]17-CONTABILIDADE'!BX23</f>
        <v>0</v>
      </c>
      <c r="H10" s="245">
        <f>'[1]17-CONTABILIDADE'!BY23</f>
        <v>0</v>
      </c>
    </row>
    <row r="11" spans="1:8" x14ac:dyDescent="0.25">
      <c r="A11" s="244">
        <v>4</v>
      </c>
      <c r="B11" s="245">
        <f>'[1]17-CONTABILIDADE'!BS24</f>
        <v>-82386842.173333332</v>
      </c>
      <c r="C11" s="245">
        <f>'[1]17-CONTABILIDADE'!BT24</f>
        <v>-82361414.61333333</v>
      </c>
      <c r="D11" s="245">
        <f>'[1]17-CONTABILIDADE'!BU24</f>
        <v>0</v>
      </c>
      <c r="E11" s="245">
        <f>'[1]17-CONTABILIDADE'!BV24</f>
        <v>25427.56</v>
      </c>
      <c r="F11" s="245">
        <f>'[1]17-CONTABILIDADE'!BW24</f>
        <v>0</v>
      </c>
      <c r="G11" s="245">
        <f>'[1]17-CONTABILIDADE'!BX24</f>
        <v>0</v>
      </c>
      <c r="H11" s="245">
        <f>'[1]17-CONTABILIDADE'!BY24</f>
        <v>0</v>
      </c>
    </row>
    <row r="12" spans="1:8" x14ac:dyDescent="0.25">
      <c r="A12" s="244">
        <v>5</v>
      </c>
      <c r="B12" s="245">
        <f>'[1]17-CONTABILIDADE'!BS25</f>
        <v>-83017359.05416666</v>
      </c>
      <c r="C12" s="245">
        <f>'[1]17-CONTABILIDADE'!BT25</f>
        <v>-82991715.314166665</v>
      </c>
      <c r="D12" s="245">
        <f>'[1]17-CONTABILIDADE'!BU25</f>
        <v>0</v>
      </c>
      <c r="E12" s="245">
        <f>'[1]17-CONTABILIDADE'!BV25</f>
        <v>25643.74</v>
      </c>
      <c r="F12" s="245">
        <f>'[1]17-CONTABILIDADE'!BW25</f>
        <v>0</v>
      </c>
      <c r="G12" s="245">
        <f>'[1]17-CONTABILIDADE'!BX25</f>
        <v>0</v>
      </c>
      <c r="H12" s="245">
        <f>'[1]17-CONTABILIDADE'!BY25</f>
        <v>0</v>
      </c>
    </row>
    <row r="13" spans="1:8" x14ac:dyDescent="0.25">
      <c r="A13" s="244">
        <v>6</v>
      </c>
      <c r="B13" s="245">
        <f>'[1]17-CONTABILIDADE'!BS26</f>
        <v>-83647875.935000002</v>
      </c>
      <c r="C13" s="245">
        <f>'[1]17-CONTABILIDADE'!BT26</f>
        <v>-83622016.015000001</v>
      </c>
      <c r="D13" s="245">
        <f>'[1]17-CONTABILIDADE'!BU26</f>
        <v>0</v>
      </c>
      <c r="E13" s="245">
        <f>'[1]17-CONTABILIDADE'!BV26</f>
        <v>25859.919999999998</v>
      </c>
      <c r="F13" s="245">
        <f>'[1]17-CONTABILIDADE'!BW26</f>
        <v>0</v>
      </c>
      <c r="G13" s="245">
        <f>'[1]17-CONTABILIDADE'!BX26</f>
        <v>0</v>
      </c>
      <c r="H13" s="245">
        <f>'[1]17-CONTABILIDADE'!BY26</f>
        <v>0</v>
      </c>
    </row>
    <row r="14" spans="1:8" x14ac:dyDescent="0.25">
      <c r="A14" s="244">
        <v>7</v>
      </c>
      <c r="B14" s="245">
        <f>'[1]17-CONTABILIDADE'!BS27</f>
        <v>-84278392.81583333</v>
      </c>
      <c r="C14" s="245">
        <f>'[1]17-CONTABILIDADE'!BT27</f>
        <v>-84252316.715833336</v>
      </c>
      <c r="D14" s="245">
        <f>'[1]17-CONTABILIDADE'!BU27</f>
        <v>0</v>
      </c>
      <c r="E14" s="245">
        <f>'[1]17-CONTABILIDADE'!BV27</f>
        <v>26076.1</v>
      </c>
      <c r="F14" s="245">
        <f>'[1]17-CONTABILIDADE'!BW27</f>
        <v>0</v>
      </c>
      <c r="G14" s="245">
        <f>'[1]17-CONTABILIDADE'!BX27</f>
        <v>0</v>
      </c>
      <c r="H14" s="245">
        <f>'[1]17-CONTABILIDADE'!BY27</f>
        <v>0</v>
      </c>
    </row>
    <row r="15" spans="1:8" x14ac:dyDescent="0.25">
      <c r="A15" s="244">
        <v>8</v>
      </c>
      <c r="B15" s="245">
        <f>'[1]17-CONTABILIDADE'!BS28</f>
        <v>-84908909.696666673</v>
      </c>
      <c r="C15" s="245">
        <f>'[1]17-CONTABILIDADE'!BT28</f>
        <v>-84882617.416666672</v>
      </c>
      <c r="D15" s="245">
        <f>'[1]17-CONTABILIDADE'!BU28</f>
        <v>0</v>
      </c>
      <c r="E15" s="245">
        <f>'[1]17-CONTABILIDADE'!BV28</f>
        <v>26292.28</v>
      </c>
      <c r="F15" s="245">
        <f>'[1]17-CONTABILIDADE'!BW28</f>
        <v>0</v>
      </c>
      <c r="G15" s="245">
        <f>'[1]17-CONTABILIDADE'!BX28</f>
        <v>0</v>
      </c>
      <c r="H15" s="245">
        <f>'[1]17-CONTABILIDADE'!BY28</f>
        <v>0</v>
      </c>
    </row>
    <row r="16" spans="1:8" x14ac:dyDescent="0.25">
      <c r="A16" s="244">
        <v>9</v>
      </c>
      <c r="B16" s="245">
        <f>'[1]17-CONTABILIDADE'!BS29</f>
        <v>-85539426.577500001</v>
      </c>
      <c r="C16" s="245">
        <f>'[1]17-CONTABILIDADE'!BT29</f>
        <v>-85512918.117500007</v>
      </c>
      <c r="D16" s="245">
        <f>'[1]17-CONTABILIDADE'!BU29</f>
        <v>0</v>
      </c>
      <c r="E16" s="245">
        <f>'[1]17-CONTABILIDADE'!BV29</f>
        <v>26508.46</v>
      </c>
      <c r="F16" s="245">
        <f>'[1]17-CONTABILIDADE'!BW29</f>
        <v>0</v>
      </c>
      <c r="G16" s="245">
        <f>'[1]17-CONTABILIDADE'!BX29</f>
        <v>0</v>
      </c>
      <c r="H16" s="245">
        <f>'[1]17-CONTABILIDADE'!BY29</f>
        <v>0</v>
      </c>
    </row>
    <row r="17" spans="1:10" x14ac:dyDescent="0.25">
      <c r="A17" s="244">
        <v>10</v>
      </c>
      <c r="B17" s="245">
        <f>'[1]17-CONTABILIDADE'!BS30</f>
        <v>-86169943.458333328</v>
      </c>
      <c r="C17" s="245">
        <f>'[1]17-CONTABILIDADE'!BT30</f>
        <v>-86143218.818333328</v>
      </c>
      <c r="D17" s="245">
        <f>'[1]17-CONTABILIDADE'!BU30</f>
        <v>0</v>
      </c>
      <c r="E17" s="245">
        <f>'[1]17-CONTABILIDADE'!BV30</f>
        <v>26724.639999999999</v>
      </c>
      <c r="F17" s="245">
        <f>'[1]17-CONTABILIDADE'!BW30</f>
        <v>0</v>
      </c>
      <c r="G17" s="245">
        <f>'[1]17-CONTABILIDADE'!BX30</f>
        <v>0</v>
      </c>
      <c r="H17" s="245">
        <f>'[1]17-CONTABILIDADE'!BY30</f>
        <v>0</v>
      </c>
    </row>
    <row r="18" spans="1:10" x14ac:dyDescent="0.25">
      <c r="A18" s="244">
        <v>11</v>
      </c>
      <c r="B18" s="245">
        <f>'[1]17-CONTABILIDADE'!BS31</f>
        <v>-86800460.339166656</v>
      </c>
      <c r="C18" s="245">
        <f>'[1]17-CONTABILIDADE'!BT31</f>
        <v>-86773519.519166663</v>
      </c>
      <c r="D18" s="245">
        <f>'[1]17-CONTABILIDADE'!BU31</f>
        <v>0</v>
      </c>
      <c r="E18" s="245">
        <f>'[1]17-CONTABILIDADE'!BV31</f>
        <v>26940.82</v>
      </c>
      <c r="F18" s="245">
        <f>'[1]17-CONTABILIDADE'!BW31</f>
        <v>0</v>
      </c>
      <c r="G18" s="245">
        <f>'[1]17-CONTABILIDADE'!BX31</f>
        <v>0</v>
      </c>
      <c r="H18" s="245">
        <f>'[1]17-CONTABILIDADE'!BY31</f>
        <v>0</v>
      </c>
    </row>
    <row r="19" spans="1:10" x14ac:dyDescent="0.25">
      <c r="A19" s="246">
        <v>12</v>
      </c>
      <c r="B19" s="247">
        <f>'[1]17-CONTABILIDADE'!BS32</f>
        <v>-87430977.219999999</v>
      </c>
      <c r="C19" s="247">
        <f>'[1]17-CONTABILIDADE'!BT32</f>
        <v>-87403820.219999999</v>
      </c>
      <c r="D19" s="247">
        <f>'[1]17-CONTABILIDADE'!BU32</f>
        <v>0</v>
      </c>
      <c r="E19" s="247">
        <f>'[1]17-CONTABILIDADE'!BV32</f>
        <v>27157</v>
      </c>
      <c r="F19" s="247">
        <f>'[1]17-CONTABILIDADE'!BW32</f>
        <v>0</v>
      </c>
      <c r="G19" s="247">
        <f>'[1]17-CONTABILIDADE'!BX32</f>
        <v>0</v>
      </c>
      <c r="H19" s="247">
        <f>'[1]17-CONTABILIDADE'!BY32</f>
        <v>0</v>
      </c>
    </row>
    <row r="21" spans="1:10" ht="9.75" customHeight="1" x14ac:dyDescent="0.25"/>
    <row r="22" spans="1:10" ht="18.75" x14ac:dyDescent="0.3">
      <c r="A22" s="350" t="s">
        <v>210</v>
      </c>
      <c r="B22" s="350"/>
      <c r="C22" s="350"/>
      <c r="D22" s="350"/>
      <c r="E22" s="350"/>
      <c r="F22" s="350"/>
      <c r="G22" s="350"/>
      <c r="H22" s="350"/>
      <c r="I22" s="251"/>
      <c r="J22" s="251"/>
    </row>
    <row r="23" spans="1:10" ht="9.75" customHeight="1" x14ac:dyDescent="0.3">
      <c r="A23" s="248"/>
      <c r="B23" s="248"/>
      <c r="C23" s="248"/>
      <c r="D23" s="248"/>
      <c r="E23" s="248"/>
      <c r="F23" s="248"/>
      <c r="G23" s="248"/>
      <c r="H23" s="248"/>
      <c r="I23" s="248"/>
      <c r="J23" s="248"/>
    </row>
    <row r="24" spans="1:10" x14ac:dyDescent="0.25">
      <c r="A24" s="355" t="s">
        <v>38</v>
      </c>
      <c r="B24" s="254" t="s">
        <v>53</v>
      </c>
      <c r="C24" s="254" t="s">
        <v>54</v>
      </c>
      <c r="D24" s="254" t="s">
        <v>55</v>
      </c>
      <c r="E24" s="254" t="s">
        <v>56</v>
      </c>
      <c r="F24" s="254" t="s">
        <v>57</v>
      </c>
      <c r="G24" s="254" t="s">
        <v>58</v>
      </c>
      <c r="H24" s="254" t="s">
        <v>59</v>
      </c>
      <c r="I24" s="354" t="s">
        <v>28</v>
      </c>
      <c r="J24" s="353" t="s">
        <v>60</v>
      </c>
    </row>
    <row r="25" spans="1:10" ht="43.5" customHeight="1" x14ac:dyDescent="0.25">
      <c r="A25" s="355"/>
      <c r="B25" s="255" t="s">
        <v>61</v>
      </c>
      <c r="C25" s="255" t="s">
        <v>62</v>
      </c>
      <c r="D25" s="255" t="s">
        <v>48</v>
      </c>
      <c r="E25" s="255" t="s">
        <v>63</v>
      </c>
      <c r="F25" s="255" t="s">
        <v>51</v>
      </c>
      <c r="G25" s="255" t="s">
        <v>52</v>
      </c>
      <c r="H25" s="255" t="s">
        <v>64</v>
      </c>
      <c r="I25" s="354"/>
      <c r="J25" s="353"/>
    </row>
    <row r="26" spans="1:10" x14ac:dyDescent="0.25">
      <c r="A26" s="242">
        <v>0</v>
      </c>
      <c r="B26" s="243">
        <f>'[1]17-CONTABILIDADE'!BS38</f>
        <v>-499772795.19000006</v>
      </c>
      <c r="C26" s="243">
        <f>'[1]17-CONTABILIDADE'!BT38</f>
        <v>-363350951.37</v>
      </c>
      <c r="D26" s="243">
        <f>'[1]17-CONTABILIDADE'!BU38</f>
        <v>73053897.37000002</v>
      </c>
      <c r="E26" s="243">
        <f>'[1]17-CONTABILIDADE'!BV38</f>
        <v>63367946.450000003</v>
      </c>
      <c r="F26" s="243">
        <f>'[1]17-CONTABILIDADE'!BW38</f>
        <v>0</v>
      </c>
      <c r="G26" s="243">
        <f>'[1]17-CONTABILIDADE'!BX38</f>
        <v>0</v>
      </c>
      <c r="H26" s="243">
        <f>'[1]17-CONTABILIDADE'!BY38</f>
        <v>251619721.72999999</v>
      </c>
      <c r="I26" s="243">
        <f>'[1]17-CONTABILIDADE'!CA38</f>
        <v>-579637569.84000003</v>
      </c>
      <c r="J26" s="243">
        <f>'[1]17-CONTABILIDADE'!CB38</f>
        <v>-328017848.11000001</v>
      </c>
    </row>
    <row r="27" spans="1:10" x14ac:dyDescent="0.25">
      <c r="A27" s="244">
        <v>1</v>
      </c>
      <c r="B27" s="245">
        <f>'[1]17-CONTABILIDADE'!BS39</f>
        <v>-515530084.75166667</v>
      </c>
      <c r="C27" s="245">
        <f>'[1]17-CONTABILIDADE'!BT39</f>
        <v>-374821469.38833332</v>
      </c>
      <c r="D27" s="245">
        <f>'[1]17-CONTABILIDADE'!BU39</f>
        <v>77109114.590000018</v>
      </c>
      <c r="E27" s="245">
        <f>'[1]17-CONTABILIDADE'!BV39</f>
        <v>63599500.773333333</v>
      </c>
      <c r="F27" s="245">
        <f>'[1]17-CONTABILIDADE'!BW39</f>
        <v>0</v>
      </c>
      <c r="G27" s="245">
        <f>'[1]17-CONTABILIDADE'!BX39</f>
        <v>0</v>
      </c>
      <c r="H27" s="245">
        <f>'[1]17-CONTABILIDADE'!BY39</f>
        <v>251619721.72999999</v>
      </c>
      <c r="I27" s="245">
        <f>'[1]17-CONTABILIDADE'!CA39</f>
        <v>-596025376.28250003</v>
      </c>
      <c r="J27" s="245">
        <f>'[1]17-CONTABILIDADE'!CB39</f>
        <v>-344405654.55250001</v>
      </c>
    </row>
    <row r="28" spans="1:10" x14ac:dyDescent="0.25">
      <c r="A28" s="244">
        <v>2</v>
      </c>
      <c r="B28" s="245">
        <f>'[1]17-CONTABILIDADE'!BS40</f>
        <v>-531287374.31333339</v>
      </c>
      <c r="C28" s="245">
        <f>'[1]17-CONTABILIDADE'!BT40</f>
        <v>-386291987.4066667</v>
      </c>
      <c r="D28" s="245">
        <f>'[1]17-CONTABILIDADE'!BU40</f>
        <v>81164331.810000017</v>
      </c>
      <c r="E28" s="245">
        <f>'[1]17-CONTABILIDADE'!BV40</f>
        <v>63831055.096666671</v>
      </c>
      <c r="F28" s="245">
        <f>'[1]17-CONTABILIDADE'!BW40</f>
        <v>0</v>
      </c>
      <c r="G28" s="245">
        <f>'[1]17-CONTABILIDADE'!BX40</f>
        <v>0</v>
      </c>
      <c r="H28" s="245">
        <f>'[1]17-CONTABILIDADE'!BY40</f>
        <v>251619721.72999999</v>
      </c>
      <c r="I28" s="245">
        <f>'[1]17-CONTABILIDADE'!CA40</f>
        <v>-612413182.72500002</v>
      </c>
      <c r="J28" s="245">
        <f>'[1]17-CONTABILIDADE'!CB40</f>
        <v>-360793460.995</v>
      </c>
    </row>
    <row r="29" spans="1:10" x14ac:dyDescent="0.25">
      <c r="A29" s="244">
        <v>3</v>
      </c>
      <c r="B29" s="245">
        <f>'[1]17-CONTABILIDADE'!BS41</f>
        <v>-547044663.875</v>
      </c>
      <c r="C29" s="245">
        <f>'[1]17-CONTABILIDADE'!BT41</f>
        <v>-397762505.42500001</v>
      </c>
      <c r="D29" s="245">
        <f>'[1]17-CONTABILIDADE'!BU41</f>
        <v>85219549.030000016</v>
      </c>
      <c r="E29" s="245">
        <f>'[1]17-CONTABILIDADE'!BV41</f>
        <v>64062609.420000002</v>
      </c>
      <c r="F29" s="245">
        <f>'[1]17-CONTABILIDADE'!BW41</f>
        <v>0</v>
      </c>
      <c r="G29" s="245">
        <f>'[1]17-CONTABILIDADE'!BX41</f>
        <v>0</v>
      </c>
      <c r="H29" s="245">
        <f>'[1]17-CONTABILIDADE'!BY41</f>
        <v>251619721.72999999</v>
      </c>
      <c r="I29" s="245">
        <f>'[1]17-CONTABILIDADE'!CA41</f>
        <v>-628800989.16750002</v>
      </c>
      <c r="J29" s="245">
        <f>'[1]17-CONTABILIDADE'!CB41</f>
        <v>-377181267.4375</v>
      </c>
    </row>
    <row r="30" spans="1:10" x14ac:dyDescent="0.25">
      <c r="A30" s="244">
        <v>4</v>
      </c>
      <c r="B30" s="245">
        <f>'[1]17-CONTABILIDADE'!BS42</f>
        <v>-562801953.43666673</v>
      </c>
      <c r="C30" s="245">
        <f>'[1]17-CONTABILIDADE'!BT42</f>
        <v>-409233023.44333333</v>
      </c>
      <c r="D30" s="245">
        <f>'[1]17-CONTABILIDADE'!BU42</f>
        <v>89274766.250000015</v>
      </c>
      <c r="E30" s="245">
        <f>'[1]17-CONTABILIDADE'!BV42</f>
        <v>64294163.743333332</v>
      </c>
      <c r="F30" s="245">
        <f>'[1]17-CONTABILIDADE'!BW42</f>
        <v>0</v>
      </c>
      <c r="G30" s="245">
        <f>'[1]17-CONTABILIDADE'!BX42</f>
        <v>0</v>
      </c>
      <c r="H30" s="245">
        <f>'[1]17-CONTABILIDADE'!BY42</f>
        <v>251619721.72999999</v>
      </c>
      <c r="I30" s="245">
        <f>'[1]17-CONTABILIDADE'!CA42</f>
        <v>-645188795.61000001</v>
      </c>
      <c r="J30" s="245">
        <f>'[1]17-CONTABILIDADE'!CB42</f>
        <v>-393569073.88</v>
      </c>
    </row>
    <row r="31" spans="1:10" x14ac:dyDescent="0.25">
      <c r="A31" s="244">
        <v>5</v>
      </c>
      <c r="B31" s="245">
        <f>'[1]17-CONTABILIDADE'!BS43</f>
        <v>-578559242.99833345</v>
      </c>
      <c r="C31" s="245">
        <f>'[1]17-CONTABILIDADE'!BT43</f>
        <v>-420703541.4616667</v>
      </c>
      <c r="D31" s="245">
        <f>'[1]17-CONTABILIDADE'!BU43</f>
        <v>93329983.470000014</v>
      </c>
      <c r="E31" s="245">
        <f>'[1]17-CONTABILIDADE'!BV43</f>
        <v>64525718.06666667</v>
      </c>
      <c r="F31" s="245">
        <f>'[1]17-CONTABILIDADE'!BW43</f>
        <v>0</v>
      </c>
      <c r="G31" s="245">
        <f>'[1]17-CONTABILIDADE'!BX43</f>
        <v>0</v>
      </c>
      <c r="H31" s="245">
        <f>'[1]17-CONTABILIDADE'!BY43</f>
        <v>251619721.72999999</v>
      </c>
      <c r="I31" s="245">
        <f>'[1]17-CONTABILIDADE'!CA43</f>
        <v>-661576602.05250013</v>
      </c>
      <c r="J31" s="245">
        <f>'[1]17-CONTABILIDADE'!CB43</f>
        <v>-409956880.32250011</v>
      </c>
    </row>
    <row r="32" spans="1:10" x14ac:dyDescent="0.25">
      <c r="A32" s="244">
        <v>6</v>
      </c>
      <c r="B32" s="245">
        <f>'[1]17-CONTABILIDADE'!BS44</f>
        <v>-594316532.56000006</v>
      </c>
      <c r="C32" s="245">
        <f>'[1]17-CONTABILIDADE'!BT44</f>
        <v>-432174059.48000002</v>
      </c>
      <c r="D32" s="245">
        <f>'[1]17-CONTABILIDADE'!BU44</f>
        <v>97385200.690000013</v>
      </c>
      <c r="E32" s="245">
        <f>'[1]17-CONTABILIDADE'!BV44</f>
        <v>64757272.390000001</v>
      </c>
      <c r="F32" s="245">
        <f>'[1]17-CONTABILIDADE'!BW44</f>
        <v>0</v>
      </c>
      <c r="G32" s="245">
        <f>'[1]17-CONTABILIDADE'!BX44</f>
        <v>0</v>
      </c>
      <c r="H32" s="245">
        <f>'[1]17-CONTABILIDADE'!BY44</f>
        <v>251619721.72999999</v>
      </c>
      <c r="I32" s="245">
        <f>'[1]17-CONTABILIDADE'!CA44</f>
        <v>-677964408.49500012</v>
      </c>
      <c r="J32" s="245">
        <f>'[1]17-CONTABILIDADE'!CB44</f>
        <v>-426344686.7650001</v>
      </c>
    </row>
    <row r="33" spans="1:10" x14ac:dyDescent="0.25">
      <c r="A33" s="244">
        <v>7</v>
      </c>
      <c r="B33" s="245">
        <f>'[1]17-CONTABILIDADE'!BS45</f>
        <v>-610073822.12166667</v>
      </c>
      <c r="C33" s="245">
        <f>'[1]17-CONTABILIDADE'!BT45</f>
        <v>-443644577.49833333</v>
      </c>
      <c r="D33" s="245">
        <f>'[1]17-CONTABILIDADE'!BU45</f>
        <v>101440417.91000001</v>
      </c>
      <c r="E33" s="245">
        <f>'[1]17-CONTABILIDADE'!BV45</f>
        <v>64988826.713333331</v>
      </c>
      <c r="F33" s="245">
        <f>'[1]17-CONTABILIDADE'!BW45</f>
        <v>0</v>
      </c>
      <c r="G33" s="245">
        <f>'[1]17-CONTABILIDADE'!BX45</f>
        <v>0</v>
      </c>
      <c r="H33" s="245">
        <f>'[1]17-CONTABILIDADE'!BY45</f>
        <v>251619721.72999999</v>
      </c>
      <c r="I33" s="245">
        <f>'[1]17-CONTABILIDADE'!CA45</f>
        <v>-694352214.9375</v>
      </c>
      <c r="J33" s="245">
        <f>'[1]17-CONTABILIDADE'!CB45</f>
        <v>-442732493.20749998</v>
      </c>
    </row>
    <row r="34" spans="1:10" x14ac:dyDescent="0.25">
      <c r="A34" s="244">
        <v>8</v>
      </c>
      <c r="B34" s="245">
        <f>'[1]17-CONTABILIDADE'!BS46</f>
        <v>-625831111.6833334</v>
      </c>
      <c r="C34" s="245">
        <f>'[1]17-CONTABILIDADE'!BT46</f>
        <v>-455115095.51666671</v>
      </c>
      <c r="D34" s="245">
        <f>'[1]17-CONTABILIDADE'!BU46</f>
        <v>105495635.13000001</v>
      </c>
      <c r="E34" s="245">
        <f>'[1]17-CONTABILIDADE'!BV46</f>
        <v>65220381.036666669</v>
      </c>
      <c r="F34" s="245">
        <f>'[1]17-CONTABILIDADE'!BW46</f>
        <v>0</v>
      </c>
      <c r="G34" s="245">
        <f>'[1]17-CONTABILIDADE'!BX46</f>
        <v>0</v>
      </c>
      <c r="H34" s="245">
        <f>'[1]17-CONTABILIDADE'!BY46</f>
        <v>251619721.72999999</v>
      </c>
      <c r="I34" s="245">
        <f>'[1]17-CONTABILIDADE'!CA46</f>
        <v>-710740021.38000011</v>
      </c>
      <c r="J34" s="245">
        <f>'[1]17-CONTABILIDADE'!CB46</f>
        <v>-459120299.6500001</v>
      </c>
    </row>
    <row r="35" spans="1:10" x14ac:dyDescent="0.25">
      <c r="A35" s="244">
        <v>9</v>
      </c>
      <c r="B35" s="245">
        <f>'[1]17-CONTABILIDADE'!BS47</f>
        <v>-641588401.245</v>
      </c>
      <c r="C35" s="245">
        <f>'[1]17-CONTABILIDADE'!BT47</f>
        <v>-466585613.53500003</v>
      </c>
      <c r="D35" s="245">
        <f>'[1]17-CONTABILIDADE'!BU47</f>
        <v>109550852.35000001</v>
      </c>
      <c r="E35" s="245">
        <f>'[1]17-CONTABILIDADE'!BV47</f>
        <v>65451935.359999999</v>
      </c>
      <c r="F35" s="245">
        <f>'[1]17-CONTABILIDADE'!BW47</f>
        <v>0</v>
      </c>
      <c r="G35" s="245">
        <f>'[1]17-CONTABILIDADE'!BX47</f>
        <v>0</v>
      </c>
      <c r="H35" s="245">
        <f>'[1]17-CONTABILIDADE'!BY47</f>
        <v>251619721.72999999</v>
      </c>
      <c r="I35" s="245">
        <f>'[1]17-CONTABILIDADE'!CA47</f>
        <v>-727127827.82249999</v>
      </c>
      <c r="J35" s="245">
        <f>'[1]17-CONTABILIDADE'!CB47</f>
        <v>-475508106.09249997</v>
      </c>
    </row>
    <row r="36" spans="1:10" x14ac:dyDescent="0.25">
      <c r="A36" s="244">
        <v>10</v>
      </c>
      <c r="B36" s="245">
        <f>'[1]17-CONTABILIDADE'!BS48</f>
        <v>-657345690.80666673</v>
      </c>
      <c r="C36" s="245">
        <f>'[1]17-CONTABILIDADE'!BT48</f>
        <v>-478056131.5533334</v>
      </c>
      <c r="D36" s="245">
        <f>'[1]17-CONTABILIDADE'!BU48</f>
        <v>113606069.57000001</v>
      </c>
      <c r="E36" s="245">
        <f>'[1]17-CONTABILIDADE'!BV48</f>
        <v>65683489.68333333</v>
      </c>
      <c r="F36" s="245">
        <f>'[1]17-CONTABILIDADE'!BW48</f>
        <v>0</v>
      </c>
      <c r="G36" s="245">
        <f>'[1]17-CONTABILIDADE'!BX48</f>
        <v>0</v>
      </c>
      <c r="H36" s="245">
        <f>'[1]17-CONTABILIDADE'!BY48</f>
        <v>251619721.72999999</v>
      </c>
      <c r="I36" s="245">
        <f>'[1]17-CONTABILIDADE'!CA48</f>
        <v>-743515634.2650001</v>
      </c>
      <c r="J36" s="245">
        <f>'[1]17-CONTABILIDADE'!CB48</f>
        <v>-491895912.53500009</v>
      </c>
    </row>
    <row r="37" spans="1:10" x14ac:dyDescent="0.25">
      <c r="A37" s="244">
        <v>11</v>
      </c>
      <c r="B37" s="245">
        <f>'[1]17-CONTABILIDADE'!BS49</f>
        <v>-673102980.36833334</v>
      </c>
      <c r="C37" s="245">
        <f>'[1]17-CONTABILIDADE'!BT49</f>
        <v>-489526649.57166672</v>
      </c>
      <c r="D37" s="245">
        <f>'[1]17-CONTABILIDADE'!BU49</f>
        <v>117661286.79000001</v>
      </c>
      <c r="E37" s="245">
        <f>'[1]17-CONTABILIDADE'!BV49</f>
        <v>65915044.006666668</v>
      </c>
      <c r="F37" s="245">
        <f>'[1]17-CONTABILIDADE'!BW49</f>
        <v>0</v>
      </c>
      <c r="G37" s="245">
        <f>'[1]17-CONTABILIDADE'!BX49</f>
        <v>0</v>
      </c>
      <c r="H37" s="245">
        <f>'[1]17-CONTABILIDADE'!BY49</f>
        <v>251619721.72999999</v>
      </c>
      <c r="I37" s="245">
        <f>'[1]17-CONTABILIDADE'!CA49</f>
        <v>-759903440.70749998</v>
      </c>
      <c r="J37" s="245">
        <f>'[1]17-CONTABILIDADE'!CB49</f>
        <v>-508283718.97749996</v>
      </c>
    </row>
    <row r="38" spans="1:10" x14ac:dyDescent="0.25">
      <c r="A38" s="246">
        <v>12</v>
      </c>
      <c r="B38" s="247">
        <f>'[1]17-CONTABILIDADE'!BS50</f>
        <v>-688860269.93000007</v>
      </c>
      <c r="C38" s="247">
        <f>'[1]17-CONTABILIDADE'!BT50</f>
        <v>-500997167.59000003</v>
      </c>
      <c r="D38" s="247">
        <f>'[1]17-CONTABILIDADE'!BU50</f>
        <v>121716504.01000001</v>
      </c>
      <c r="E38" s="247">
        <f>'[1]17-CONTABILIDADE'!BV50</f>
        <v>66146598.329999998</v>
      </c>
      <c r="F38" s="247">
        <f>'[1]17-CONTABILIDADE'!BW50</f>
        <v>0</v>
      </c>
      <c r="G38" s="247">
        <f>'[1]17-CONTABILIDADE'!BX50</f>
        <v>0</v>
      </c>
      <c r="H38" s="247">
        <f>'[1]17-CONTABILIDADE'!BY50</f>
        <v>251619721.72999999</v>
      </c>
      <c r="I38" s="247">
        <f>'[1]17-CONTABILIDADE'!CA50</f>
        <v>-776291247.1500001</v>
      </c>
      <c r="J38" s="247">
        <f>'[1]17-CONTABILIDADE'!CB50</f>
        <v>-524671525.42000008</v>
      </c>
    </row>
  </sheetData>
  <mergeCells count="7">
    <mergeCell ref="J24:J25"/>
    <mergeCell ref="A22:H22"/>
    <mergeCell ref="A3:H3"/>
    <mergeCell ref="A5:A6"/>
    <mergeCell ref="A1:H1"/>
    <mergeCell ref="A24:A25"/>
    <mergeCell ref="I24:I25"/>
  </mergeCells>
  <pageMargins left="0.89583333333333337" right="0.511811024" top="1.5" bottom="1.25" header="0.31496062000000002" footer="0.3149606200000000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L86"/>
  <sheetViews>
    <sheetView showGridLines="0" zoomScaleNormal="100" workbookViewId="0">
      <selection activeCell="O45" sqref="O45"/>
    </sheetView>
  </sheetViews>
  <sheetFormatPr defaultRowHeight="15" x14ac:dyDescent="0.25"/>
  <cols>
    <col min="1" max="1" width="10.140625" customWidth="1"/>
    <col min="2" max="4" width="18.28515625" customWidth="1"/>
    <col min="5" max="5" width="18.7109375" customWidth="1"/>
    <col min="6" max="6" width="12" customWidth="1"/>
    <col min="7" max="7" width="11.85546875" customWidth="1"/>
    <col min="8" max="8" width="10.140625" customWidth="1"/>
    <col min="9" max="11" width="18.28515625" customWidth="1"/>
    <col min="12" max="12" width="18.7109375" customWidth="1"/>
  </cols>
  <sheetData>
    <row r="1" spans="1:12" s="2" customFormat="1" ht="15.75" x14ac:dyDescent="0.25">
      <c r="A1" s="332" t="s">
        <v>201</v>
      </c>
      <c r="B1" s="332"/>
      <c r="C1" s="332"/>
      <c r="D1" s="332"/>
      <c r="E1" s="332"/>
      <c r="F1"/>
      <c r="H1" s="332" t="s">
        <v>201</v>
      </c>
      <c r="I1" s="332"/>
      <c r="J1" s="332"/>
      <c r="K1" s="332"/>
      <c r="L1" s="332"/>
    </row>
    <row r="2" spans="1:12" s="2" customFormat="1" ht="15.75" x14ac:dyDescent="0.25">
      <c r="A2" s="332" t="s">
        <v>202</v>
      </c>
      <c r="B2" s="332"/>
      <c r="C2" s="332"/>
      <c r="D2" s="332"/>
      <c r="E2" s="332"/>
      <c r="F2"/>
      <c r="H2" s="332" t="s">
        <v>203</v>
      </c>
      <c r="I2" s="332"/>
      <c r="J2" s="332"/>
      <c r="K2" s="332"/>
      <c r="L2" s="332"/>
    </row>
    <row r="3" spans="1:12" s="2" customFormat="1" ht="6" customHeight="1" x14ac:dyDescent="0.25">
      <c r="F3"/>
    </row>
    <row r="4" spans="1:12" ht="33" customHeight="1" x14ac:dyDescent="0.25">
      <c r="A4" s="360" t="s">
        <v>19</v>
      </c>
      <c r="B4" s="212" t="s">
        <v>20</v>
      </c>
      <c r="C4" s="213" t="s">
        <v>21</v>
      </c>
      <c r="D4" s="212" t="s">
        <v>22</v>
      </c>
      <c r="E4" s="214" t="s">
        <v>23</v>
      </c>
      <c r="H4" s="356" t="s">
        <v>19</v>
      </c>
      <c r="I4" s="228" t="s">
        <v>20</v>
      </c>
      <c r="J4" s="233" t="s">
        <v>21</v>
      </c>
      <c r="K4" s="228" t="s">
        <v>22</v>
      </c>
      <c r="L4" s="234" t="s">
        <v>23</v>
      </c>
    </row>
    <row r="5" spans="1:12" ht="27.75" customHeight="1" x14ac:dyDescent="0.25">
      <c r="A5" s="361"/>
      <c r="B5" s="215" t="s">
        <v>24</v>
      </c>
      <c r="C5" s="215" t="s">
        <v>25</v>
      </c>
      <c r="D5" s="215" t="s">
        <v>26</v>
      </c>
      <c r="E5" s="215" t="s">
        <v>27</v>
      </c>
      <c r="H5" s="357"/>
      <c r="I5" s="227" t="s">
        <v>24</v>
      </c>
      <c r="J5" s="227" t="s">
        <v>25</v>
      </c>
      <c r="K5" s="227" t="s">
        <v>26</v>
      </c>
      <c r="L5" s="227" t="s">
        <v>27</v>
      </c>
    </row>
    <row r="6" spans="1:12" ht="14.25" customHeight="1" x14ac:dyDescent="0.25">
      <c r="A6" s="216">
        <f>'[1]1-PREMISSA'!$C$6-1</f>
        <v>2019</v>
      </c>
      <c r="B6" s="362"/>
      <c r="C6" s="363"/>
      <c r="D6" s="363"/>
      <c r="E6" s="217">
        <f>'[4]  38-LDO  '!E12</f>
        <v>55125034.789999999</v>
      </c>
      <c r="H6" s="216">
        <f>'[1]1-PREMISSA'!$C$6-1</f>
        <v>2019</v>
      </c>
      <c r="I6" s="358"/>
      <c r="J6" s="359"/>
      <c r="K6" s="359"/>
      <c r="L6" s="217">
        <f>'[4]  38-LDO  '!E12</f>
        <v>55125034.789999999</v>
      </c>
    </row>
    <row r="7" spans="1:12" ht="14.25" customHeight="1" x14ac:dyDescent="0.25">
      <c r="A7" s="218">
        <f>A6+1</f>
        <v>2020</v>
      </c>
      <c r="B7" s="219">
        <f>'[4]  38-LDO  '!B13</f>
        <v>16848349.231912039</v>
      </c>
      <c r="C7" s="220">
        <f>'[4]  38-LDO  '!C13</f>
        <v>10179977.952217996</v>
      </c>
      <c r="D7" s="220">
        <f>B7-C7</f>
        <v>6668371.2796940431</v>
      </c>
      <c r="E7" s="221">
        <f>D7+E6</f>
        <v>61793406.069694042</v>
      </c>
      <c r="H7" s="218">
        <f>H6+1</f>
        <v>2020</v>
      </c>
      <c r="I7" s="219">
        <f>'[4]  38-LDO  '!B13</f>
        <v>16848349.231912039</v>
      </c>
      <c r="J7" s="220">
        <f>'[4]  38-LDO  '!C13</f>
        <v>10179977.952217996</v>
      </c>
      <c r="K7" s="220">
        <f>I7-J7</f>
        <v>6668371.2796940431</v>
      </c>
      <c r="L7" s="221">
        <f>K7+L6</f>
        <v>61793406.069694042</v>
      </c>
    </row>
    <row r="8" spans="1:12" ht="14.25" customHeight="1" x14ac:dyDescent="0.25">
      <c r="A8" s="218">
        <f t="shared" ref="A8:A67" si="0">A7+1</f>
        <v>2021</v>
      </c>
      <c r="B8" s="219">
        <f>'[4]  38-LDO  '!B14</f>
        <v>17670540.387325555</v>
      </c>
      <c r="C8" s="220">
        <f>'[4]  38-LDO  '!C14</f>
        <v>10181136.178489788</v>
      </c>
      <c r="D8" s="220">
        <f t="shared" ref="D8:D43" si="1">B8-C8</f>
        <v>7489404.2088357676</v>
      </c>
      <c r="E8" s="221">
        <f t="shared" ref="E8:E43" si="2">D8+E7</f>
        <v>69282810.278529808</v>
      </c>
      <c r="H8" s="218">
        <f t="shared" ref="H8:H67" si="3">H7+1</f>
        <v>2021</v>
      </c>
      <c r="I8" s="219">
        <f>'[4]  38-LDO  '!B14</f>
        <v>17670540.387325555</v>
      </c>
      <c r="J8" s="220">
        <f>'[4]  38-LDO  '!C14</f>
        <v>10181136.178489788</v>
      </c>
      <c r="K8" s="220">
        <f t="shared" ref="K8:K43" si="4">I8-J8</f>
        <v>7489404.2088357676</v>
      </c>
      <c r="L8" s="221">
        <f t="shared" ref="L8:L43" si="5">K8+L7</f>
        <v>69282810.278529808</v>
      </c>
    </row>
    <row r="9" spans="1:12" ht="14.25" customHeight="1" x14ac:dyDescent="0.25">
      <c r="A9" s="218">
        <f t="shared" si="0"/>
        <v>2022</v>
      </c>
      <c r="B9" s="219">
        <f>'[4]  38-LDO  '!B15</f>
        <v>22226160.586814038</v>
      </c>
      <c r="C9" s="220">
        <f>'[4]  38-LDO  '!C15</f>
        <v>13098402.373003073</v>
      </c>
      <c r="D9" s="220">
        <f t="shared" si="1"/>
        <v>9127758.2138109654</v>
      </c>
      <c r="E9" s="221">
        <f t="shared" si="2"/>
        <v>78410568.492340773</v>
      </c>
      <c r="H9" s="218">
        <f t="shared" si="3"/>
        <v>2022</v>
      </c>
      <c r="I9" s="219">
        <f>'[4]  38-LDO  '!B15</f>
        <v>22226160.586814038</v>
      </c>
      <c r="J9" s="220">
        <f>'[4]  38-LDO  '!C15</f>
        <v>13098402.373003073</v>
      </c>
      <c r="K9" s="220">
        <f t="shared" si="4"/>
        <v>9127758.2138109654</v>
      </c>
      <c r="L9" s="221">
        <f t="shared" si="5"/>
        <v>78410568.492340773</v>
      </c>
    </row>
    <row r="10" spans="1:12" ht="14.25" customHeight="1" x14ac:dyDescent="0.25">
      <c r="A10" s="218">
        <f t="shared" si="0"/>
        <v>2023</v>
      </c>
      <c r="B10" s="219">
        <f>'[4]  38-LDO  '!B16</f>
        <v>28082027.421181958</v>
      </c>
      <c r="C10" s="220">
        <f>'[4]  38-LDO  '!C16</f>
        <v>16242123.579760328</v>
      </c>
      <c r="D10" s="220">
        <f t="shared" si="1"/>
        <v>11839903.84142163</v>
      </c>
      <c r="E10" s="221">
        <f t="shared" si="2"/>
        <v>90250472.333762407</v>
      </c>
      <c r="H10" s="218">
        <f t="shared" si="3"/>
        <v>2023</v>
      </c>
      <c r="I10" s="219">
        <f>'[4]  38-LDO  '!B16</f>
        <v>28082027.421181958</v>
      </c>
      <c r="J10" s="220">
        <f>'[4]  38-LDO  '!C16</f>
        <v>16242123.579760328</v>
      </c>
      <c r="K10" s="220">
        <f t="shared" si="4"/>
        <v>11839903.84142163</v>
      </c>
      <c r="L10" s="221">
        <f t="shared" si="5"/>
        <v>90250472.333762407</v>
      </c>
    </row>
    <row r="11" spans="1:12" ht="14.25" customHeight="1" x14ac:dyDescent="0.25">
      <c r="A11" s="218">
        <f t="shared" si="0"/>
        <v>2024</v>
      </c>
      <c r="B11" s="219">
        <f>'[4]  38-LDO  '!B17</f>
        <v>34628170.577304184</v>
      </c>
      <c r="C11" s="220">
        <f>'[4]  38-LDO  '!C17</f>
        <v>18113103.032628775</v>
      </c>
      <c r="D11" s="220">
        <f t="shared" si="1"/>
        <v>16515067.54467541</v>
      </c>
      <c r="E11" s="221">
        <f t="shared" si="2"/>
        <v>106765539.87843782</v>
      </c>
      <c r="H11" s="218">
        <f t="shared" si="3"/>
        <v>2024</v>
      </c>
      <c r="I11" s="219">
        <f>'[4]  38-LDO  '!B17</f>
        <v>34628170.577304184</v>
      </c>
      <c r="J11" s="220">
        <f>'[4]  38-LDO  '!C17</f>
        <v>18113103.032628775</v>
      </c>
      <c r="K11" s="220">
        <f t="shared" si="4"/>
        <v>16515067.54467541</v>
      </c>
      <c r="L11" s="221">
        <f t="shared" si="5"/>
        <v>106765539.87843782</v>
      </c>
    </row>
    <row r="12" spans="1:12" ht="14.25" customHeight="1" x14ac:dyDescent="0.25">
      <c r="A12" s="218">
        <f t="shared" si="0"/>
        <v>2025</v>
      </c>
      <c r="B12" s="219">
        <f>'[4]  38-LDO  '!B18</f>
        <v>35573244.966048457</v>
      </c>
      <c r="C12" s="220">
        <f>'[4]  38-LDO  '!C18</f>
        <v>19596814.387720153</v>
      </c>
      <c r="D12" s="220">
        <f t="shared" si="1"/>
        <v>15976430.578328304</v>
      </c>
      <c r="E12" s="221">
        <f t="shared" si="2"/>
        <v>122741970.45676613</v>
      </c>
      <c r="H12" s="218">
        <f t="shared" si="3"/>
        <v>2025</v>
      </c>
      <c r="I12" s="219">
        <f>'[4]  38-LDO  '!B18</f>
        <v>35573244.966048457</v>
      </c>
      <c r="J12" s="220">
        <f>'[4]  38-LDO  '!C18</f>
        <v>19596814.387720153</v>
      </c>
      <c r="K12" s="220">
        <f t="shared" si="4"/>
        <v>15976430.578328304</v>
      </c>
      <c r="L12" s="221">
        <f t="shared" si="5"/>
        <v>122741970.45676613</v>
      </c>
    </row>
    <row r="13" spans="1:12" ht="14.25" customHeight="1" x14ac:dyDescent="0.25">
      <c r="A13" s="218">
        <f t="shared" si="0"/>
        <v>2026</v>
      </c>
      <c r="B13" s="219">
        <f>'[4]  38-LDO  '!B19</f>
        <v>36536250.800767556</v>
      </c>
      <c r="C13" s="220">
        <f>'[4]  38-LDO  '!C19</f>
        <v>20976959.306027275</v>
      </c>
      <c r="D13" s="220">
        <f t="shared" si="1"/>
        <v>15559291.494740281</v>
      </c>
      <c r="E13" s="221">
        <f t="shared" si="2"/>
        <v>138301261.95150641</v>
      </c>
      <c r="H13" s="218">
        <f t="shared" si="3"/>
        <v>2026</v>
      </c>
      <c r="I13" s="219">
        <f>'[4]  38-LDO  '!B19</f>
        <v>36536250.800767556</v>
      </c>
      <c r="J13" s="220">
        <f>'[4]  38-LDO  '!C19</f>
        <v>20976959.306027275</v>
      </c>
      <c r="K13" s="220">
        <f t="shared" si="4"/>
        <v>15559291.494740281</v>
      </c>
      <c r="L13" s="221">
        <f t="shared" si="5"/>
        <v>138301261.95150641</v>
      </c>
    </row>
    <row r="14" spans="1:12" ht="14.25" customHeight="1" x14ac:dyDescent="0.25">
      <c r="A14" s="218">
        <f t="shared" si="0"/>
        <v>2027</v>
      </c>
      <c r="B14" s="219">
        <f>'[4]  38-LDO  '!B20</f>
        <v>37123617.380097032</v>
      </c>
      <c r="C14" s="220">
        <f>'[4]  38-LDO  '!C20</f>
        <v>23458450.410100009</v>
      </c>
      <c r="D14" s="220">
        <f t="shared" si="1"/>
        <v>13665166.969997022</v>
      </c>
      <c r="E14" s="221">
        <f t="shared" si="2"/>
        <v>151966428.92150342</v>
      </c>
      <c r="H14" s="218">
        <f t="shared" si="3"/>
        <v>2027</v>
      </c>
      <c r="I14" s="219">
        <f>'[4]  38-LDO  '!B20</f>
        <v>37123617.380097032</v>
      </c>
      <c r="J14" s="220">
        <f>'[4]  38-LDO  '!C20</f>
        <v>23458450.410100009</v>
      </c>
      <c r="K14" s="220">
        <f t="shared" si="4"/>
        <v>13665166.969997022</v>
      </c>
      <c r="L14" s="221">
        <f t="shared" si="5"/>
        <v>151966428.92150342</v>
      </c>
    </row>
    <row r="15" spans="1:12" ht="14.25" customHeight="1" x14ac:dyDescent="0.25">
      <c r="A15" s="218">
        <f t="shared" si="0"/>
        <v>2028</v>
      </c>
      <c r="B15" s="219">
        <f>'[4]  38-LDO  '!B21</f>
        <v>37457202.080104843</v>
      </c>
      <c r="C15" s="220">
        <f>'[4]  38-LDO  '!C21</f>
        <v>26411121.730108652</v>
      </c>
      <c r="D15" s="220">
        <f t="shared" si="1"/>
        <v>11046080.349996191</v>
      </c>
      <c r="E15" s="221">
        <f t="shared" si="2"/>
        <v>163012509.2714996</v>
      </c>
      <c r="H15" s="218">
        <f t="shared" si="3"/>
        <v>2028</v>
      </c>
      <c r="I15" s="219">
        <f>'[4]  38-LDO  '!B21</f>
        <v>37457202.080104843</v>
      </c>
      <c r="J15" s="220">
        <f>'[4]  38-LDO  '!C21</f>
        <v>26411121.730108652</v>
      </c>
      <c r="K15" s="220">
        <f t="shared" si="4"/>
        <v>11046080.349996191</v>
      </c>
      <c r="L15" s="221">
        <f t="shared" si="5"/>
        <v>163012509.2714996</v>
      </c>
    </row>
    <row r="16" spans="1:12" ht="14.25" customHeight="1" x14ac:dyDescent="0.25">
      <c r="A16" s="218">
        <f t="shared" si="0"/>
        <v>2029</v>
      </c>
      <c r="B16" s="219">
        <f>'[4]  38-LDO  '!B22</f>
        <v>37666679.592248462</v>
      </c>
      <c r="C16" s="220">
        <f>'[4]  38-LDO  '!C22</f>
        <v>29329329.317773942</v>
      </c>
      <c r="D16" s="220">
        <f t="shared" si="1"/>
        <v>8337350.2744745202</v>
      </c>
      <c r="E16" s="221">
        <f t="shared" si="2"/>
        <v>171349859.54597414</v>
      </c>
      <c r="H16" s="218">
        <f t="shared" si="3"/>
        <v>2029</v>
      </c>
      <c r="I16" s="219">
        <f>'[4]  38-LDO  '!B22</f>
        <v>37666679.592248462</v>
      </c>
      <c r="J16" s="220">
        <f>'[4]  38-LDO  '!C22</f>
        <v>29329329.317773942</v>
      </c>
      <c r="K16" s="220">
        <f t="shared" si="4"/>
        <v>8337350.2744745202</v>
      </c>
      <c r="L16" s="221">
        <f t="shared" si="5"/>
        <v>171349859.54597414</v>
      </c>
    </row>
    <row r="17" spans="1:12" ht="14.25" customHeight="1" x14ac:dyDescent="0.25">
      <c r="A17" s="218">
        <f t="shared" si="0"/>
        <v>2030</v>
      </c>
      <c r="B17" s="219">
        <f>'[4]  38-LDO  '!B23</f>
        <v>37050858.778513134</v>
      </c>
      <c r="C17" s="220">
        <f>'[4]  38-LDO  '!C23</f>
        <v>34443608.831499554</v>
      </c>
      <c r="D17" s="220">
        <f t="shared" si="1"/>
        <v>2607249.9470135793</v>
      </c>
      <c r="E17" s="221">
        <f t="shared" si="2"/>
        <v>173957109.49298772</v>
      </c>
      <c r="H17" s="218">
        <f t="shared" si="3"/>
        <v>2030</v>
      </c>
      <c r="I17" s="219">
        <f>'[4]  38-LDO  '!B23</f>
        <v>37050858.778513134</v>
      </c>
      <c r="J17" s="220">
        <f>'[4]  38-LDO  '!C23</f>
        <v>34443608.831499554</v>
      </c>
      <c r="K17" s="220">
        <f t="shared" si="4"/>
        <v>2607249.9470135793</v>
      </c>
      <c r="L17" s="221">
        <f t="shared" si="5"/>
        <v>173957109.49298772</v>
      </c>
    </row>
    <row r="18" spans="1:12" ht="14.25" customHeight="1" x14ac:dyDescent="0.25">
      <c r="A18" s="218">
        <f t="shared" si="0"/>
        <v>2031</v>
      </c>
      <c r="B18" s="219">
        <f>'[4]  38-LDO  '!B24</f>
        <v>36577834.399012282</v>
      </c>
      <c r="C18" s="220">
        <f>'[4]  38-LDO  '!C24</f>
        <v>37937859.732382618</v>
      </c>
      <c r="D18" s="220">
        <f t="shared" si="1"/>
        <v>-1360025.3333703354</v>
      </c>
      <c r="E18" s="221">
        <f t="shared" si="2"/>
        <v>172597084.15961739</v>
      </c>
      <c r="H18" s="218">
        <f t="shared" si="3"/>
        <v>2031</v>
      </c>
      <c r="I18" s="219">
        <f>'[4]  38-LDO  '!B24</f>
        <v>36577834.399012282</v>
      </c>
      <c r="J18" s="220">
        <f>'[4]  38-LDO  '!C24</f>
        <v>37937859.732382618</v>
      </c>
      <c r="K18" s="220">
        <f t="shared" si="4"/>
        <v>-1360025.3333703354</v>
      </c>
      <c r="L18" s="221">
        <f t="shared" si="5"/>
        <v>172597084.15961739</v>
      </c>
    </row>
    <row r="19" spans="1:12" ht="14.25" customHeight="1" x14ac:dyDescent="0.25">
      <c r="A19" s="218">
        <f t="shared" si="0"/>
        <v>2032</v>
      </c>
      <c r="B19" s="219">
        <f>'[4]  38-LDO  '!B25</f>
        <v>36447227.489373714</v>
      </c>
      <c r="C19" s="220">
        <f>'[4]  38-LDO  '!C25</f>
        <v>39658997.318676226</v>
      </c>
      <c r="D19" s="220">
        <f t="shared" si="1"/>
        <v>-3211769.8293025121</v>
      </c>
      <c r="E19" s="221">
        <f t="shared" si="2"/>
        <v>169385314.33031487</v>
      </c>
      <c r="H19" s="218">
        <f t="shared" si="3"/>
        <v>2032</v>
      </c>
      <c r="I19" s="219">
        <f>'[4]  38-LDO  '!B25</f>
        <v>36447227.489373714</v>
      </c>
      <c r="J19" s="220">
        <f>'[4]  38-LDO  '!C25</f>
        <v>39658997.318676226</v>
      </c>
      <c r="K19" s="220">
        <f t="shared" si="4"/>
        <v>-3211769.8293025121</v>
      </c>
      <c r="L19" s="221">
        <f t="shared" si="5"/>
        <v>169385314.33031487</v>
      </c>
    </row>
    <row r="20" spans="1:12" ht="14.25" customHeight="1" x14ac:dyDescent="0.25">
      <c r="A20" s="218">
        <f t="shared" si="0"/>
        <v>2033</v>
      </c>
      <c r="B20" s="219">
        <f>'[4]  38-LDO  '!B26</f>
        <v>36042720.941587441</v>
      </c>
      <c r="C20" s="220">
        <f>'[4]  38-LDO  '!C26</f>
        <v>41859421.847443223</v>
      </c>
      <c r="D20" s="220">
        <f t="shared" si="1"/>
        <v>-5816700.9058557823</v>
      </c>
      <c r="E20" s="221">
        <f t="shared" si="2"/>
        <v>163568613.4244591</v>
      </c>
      <c r="H20" s="218">
        <f t="shared" si="3"/>
        <v>2033</v>
      </c>
      <c r="I20" s="219">
        <f>'[4]  38-LDO  '!B26</f>
        <v>36042720.941587441</v>
      </c>
      <c r="J20" s="220">
        <f>'[4]  38-LDO  '!C26</f>
        <v>41859421.847443223</v>
      </c>
      <c r="K20" s="220">
        <f t="shared" si="4"/>
        <v>-5816700.9058557823</v>
      </c>
      <c r="L20" s="221">
        <f t="shared" si="5"/>
        <v>163568613.4244591</v>
      </c>
    </row>
    <row r="21" spans="1:12" ht="14.25" customHeight="1" x14ac:dyDescent="0.25">
      <c r="A21" s="218">
        <f t="shared" si="0"/>
        <v>2034</v>
      </c>
      <c r="B21" s="219">
        <f>'[4]  38-LDO  '!B27</f>
        <v>35233834.415577427</v>
      </c>
      <c r="C21" s="220">
        <f>'[4]  38-LDO  '!C27</f>
        <v>44749973.127276264</v>
      </c>
      <c r="D21" s="220">
        <f t="shared" si="1"/>
        <v>-9516138.7116988376</v>
      </c>
      <c r="E21" s="221">
        <f t="shared" si="2"/>
        <v>154052474.71276027</v>
      </c>
      <c r="H21" s="218">
        <f t="shared" si="3"/>
        <v>2034</v>
      </c>
      <c r="I21" s="219">
        <f>'[4]  38-LDO  '!B27</f>
        <v>35233834.415577427</v>
      </c>
      <c r="J21" s="220">
        <f>'[4]  38-LDO  '!C27</f>
        <v>44749973.127276264</v>
      </c>
      <c r="K21" s="220">
        <f t="shared" si="4"/>
        <v>-9516138.7116988376</v>
      </c>
      <c r="L21" s="221">
        <f t="shared" si="5"/>
        <v>154052474.71276027</v>
      </c>
    </row>
    <row r="22" spans="1:12" ht="14.25" customHeight="1" x14ac:dyDescent="0.25">
      <c r="A22" s="218">
        <f t="shared" si="0"/>
        <v>2035</v>
      </c>
      <c r="B22" s="219">
        <f>'[4]  38-LDO  '!B28</f>
        <v>34331431.57753782</v>
      </c>
      <c r="C22" s="220">
        <f>'[4]  38-LDO  '!C28</f>
        <v>47388832.777792275</v>
      </c>
      <c r="D22" s="220">
        <f t="shared" si="1"/>
        <v>-13057401.200254455</v>
      </c>
      <c r="E22" s="221">
        <f t="shared" si="2"/>
        <v>140995073.51250583</v>
      </c>
      <c r="H22" s="218">
        <f t="shared" si="3"/>
        <v>2035</v>
      </c>
      <c r="I22" s="219">
        <f>'[4]  38-LDO  '!B28</f>
        <v>34331431.57753782</v>
      </c>
      <c r="J22" s="220">
        <f>'[4]  38-LDO  '!C28</f>
        <v>47388832.777792275</v>
      </c>
      <c r="K22" s="220">
        <f t="shared" si="4"/>
        <v>-13057401.200254455</v>
      </c>
      <c r="L22" s="221">
        <f t="shared" si="5"/>
        <v>140995073.51250583</v>
      </c>
    </row>
    <row r="23" spans="1:12" ht="14.25" customHeight="1" x14ac:dyDescent="0.25">
      <c r="A23" s="218">
        <f t="shared" si="0"/>
        <v>2036</v>
      </c>
      <c r="B23" s="219">
        <f>'[4]  38-LDO  '!B29</f>
        <v>33050651.220871132</v>
      </c>
      <c r="C23" s="220">
        <f>'[4]  38-LDO  '!C29</f>
        <v>50535498.135483757</v>
      </c>
      <c r="D23" s="220">
        <f t="shared" si="1"/>
        <v>-17484846.914612625</v>
      </c>
      <c r="E23" s="221">
        <f t="shared" si="2"/>
        <v>123510226.59789321</v>
      </c>
      <c r="H23" s="218">
        <f t="shared" si="3"/>
        <v>2036</v>
      </c>
      <c r="I23" s="219">
        <f>'[4]  38-LDO  '!B29</f>
        <v>33050651.220871132</v>
      </c>
      <c r="J23" s="220">
        <f>'[4]  38-LDO  '!C29</f>
        <v>50535498.135483757</v>
      </c>
      <c r="K23" s="220">
        <f t="shared" si="4"/>
        <v>-17484846.914612625</v>
      </c>
      <c r="L23" s="221">
        <f t="shared" si="5"/>
        <v>123510226.59789321</v>
      </c>
    </row>
    <row r="24" spans="1:12" ht="14.25" customHeight="1" x14ac:dyDescent="0.25">
      <c r="A24" s="218">
        <f t="shared" si="0"/>
        <v>2037</v>
      </c>
      <c r="B24" s="219">
        <f>'[4]  38-LDO  '!B30</f>
        <v>31404740.070436027</v>
      </c>
      <c r="C24" s="220">
        <f>'[4]  38-LDO  '!C30</f>
        <v>53964557.548553698</v>
      </c>
      <c r="D24" s="220">
        <f t="shared" si="1"/>
        <v>-22559817.478117671</v>
      </c>
      <c r="E24" s="221">
        <f t="shared" si="2"/>
        <v>100950409.11977553</v>
      </c>
      <c r="H24" s="218">
        <f t="shared" si="3"/>
        <v>2037</v>
      </c>
      <c r="I24" s="219">
        <f>'[4]  38-LDO  '!B30</f>
        <v>31404740.070436027</v>
      </c>
      <c r="J24" s="220">
        <f>'[4]  38-LDO  '!C30</f>
        <v>53964557.548553698</v>
      </c>
      <c r="K24" s="220">
        <f t="shared" si="4"/>
        <v>-22559817.478117671</v>
      </c>
      <c r="L24" s="221">
        <f t="shared" si="5"/>
        <v>100950409.11977553</v>
      </c>
    </row>
    <row r="25" spans="1:12" ht="14.25" customHeight="1" x14ac:dyDescent="0.25">
      <c r="A25" s="218">
        <f t="shared" si="0"/>
        <v>2038</v>
      </c>
      <c r="B25" s="219">
        <f>'[4]  38-LDO  '!B31</f>
        <v>29835863.825760975</v>
      </c>
      <c r="C25" s="220">
        <f>'[4]  38-LDO  '!C31</f>
        <v>56122059.288197421</v>
      </c>
      <c r="D25" s="220">
        <f t="shared" si="1"/>
        <v>-26286195.462436445</v>
      </c>
      <c r="E25" s="221">
        <f t="shared" si="2"/>
        <v>74664213.657339096</v>
      </c>
      <c r="H25" s="218">
        <f t="shared" si="3"/>
        <v>2038</v>
      </c>
      <c r="I25" s="219">
        <f>'[4]  38-LDO  '!B31</f>
        <v>29835863.825760975</v>
      </c>
      <c r="J25" s="220">
        <f>'[4]  38-LDO  '!C31</f>
        <v>56122059.288197421</v>
      </c>
      <c r="K25" s="220">
        <f t="shared" si="4"/>
        <v>-26286195.462436445</v>
      </c>
      <c r="L25" s="221">
        <f t="shared" si="5"/>
        <v>74664213.657339096</v>
      </c>
    </row>
    <row r="26" spans="1:12" ht="14.25" customHeight="1" x14ac:dyDescent="0.25">
      <c r="A26" s="218">
        <f t="shared" si="0"/>
        <v>2039</v>
      </c>
      <c r="B26" s="219">
        <f>'[4]  38-LDO  '!B32</f>
        <v>27871220.050285369</v>
      </c>
      <c r="C26" s="220">
        <f>'[4]  38-LDO  '!C32</f>
        <v>58888745.647579983</v>
      </c>
      <c r="D26" s="220">
        <f t="shared" si="1"/>
        <v>-31017525.597294614</v>
      </c>
      <c r="E26" s="221">
        <f t="shared" si="2"/>
        <v>43646688.060044482</v>
      </c>
      <c r="H26" s="218">
        <f t="shared" si="3"/>
        <v>2039</v>
      </c>
      <c r="I26" s="219">
        <f>'[4]  38-LDO  '!B32</f>
        <v>27871220.050285369</v>
      </c>
      <c r="J26" s="220">
        <f>'[4]  38-LDO  '!C32</f>
        <v>58888745.647579983</v>
      </c>
      <c r="K26" s="220">
        <f t="shared" si="4"/>
        <v>-31017525.597294614</v>
      </c>
      <c r="L26" s="221">
        <f t="shared" si="5"/>
        <v>43646688.060044482</v>
      </c>
    </row>
    <row r="27" spans="1:12" ht="14.25" customHeight="1" x14ac:dyDescent="0.25">
      <c r="A27" s="218">
        <f t="shared" si="0"/>
        <v>2040</v>
      </c>
      <c r="B27" s="219">
        <f>'[4]  38-LDO  '!B33</f>
        <v>25645477.673587583</v>
      </c>
      <c r="C27" s="220">
        <f>'[4]  38-LDO  '!C33</f>
        <v>61404558.657513835</v>
      </c>
      <c r="D27" s="220">
        <f t="shared" si="1"/>
        <v>-35759080.983926252</v>
      </c>
      <c r="E27" s="221">
        <f t="shared" si="2"/>
        <v>7887607.0761182308</v>
      </c>
      <c r="H27" s="218">
        <f t="shared" si="3"/>
        <v>2040</v>
      </c>
      <c r="I27" s="219">
        <f>'[4]  38-LDO  '!B33</f>
        <v>25645477.673587583</v>
      </c>
      <c r="J27" s="220">
        <f>'[4]  38-LDO  '!C33</f>
        <v>61404558.657513835</v>
      </c>
      <c r="K27" s="220">
        <f t="shared" si="4"/>
        <v>-35759080.983926252</v>
      </c>
      <c r="L27" s="221">
        <f t="shared" si="5"/>
        <v>7887607.0761182308</v>
      </c>
    </row>
    <row r="28" spans="1:12" ht="14.25" customHeight="1" x14ac:dyDescent="0.25">
      <c r="A28" s="218">
        <f t="shared" si="0"/>
        <v>2041</v>
      </c>
      <c r="B28" s="219">
        <f>'[4]  38-LDO  '!B34</f>
        <v>25033460.886739396</v>
      </c>
      <c r="C28" s="220">
        <f>'[4]  38-LDO  '!C34</f>
        <v>63670396.588147938</v>
      </c>
      <c r="D28" s="220">
        <f t="shared" si="1"/>
        <v>-38636935.701408543</v>
      </c>
      <c r="E28" s="221">
        <f t="shared" si="2"/>
        <v>-30749328.625290312</v>
      </c>
      <c r="H28" s="218">
        <f t="shared" si="3"/>
        <v>2041</v>
      </c>
      <c r="I28" s="219">
        <f>'[4]  38-LDO  '!B34</f>
        <v>25033460.886739396</v>
      </c>
      <c r="J28" s="220">
        <f>'[4]  38-LDO  '!C34</f>
        <v>63670396.588147938</v>
      </c>
      <c r="K28" s="220">
        <f t="shared" si="4"/>
        <v>-38636935.701408543</v>
      </c>
      <c r="L28" s="221">
        <f t="shared" si="5"/>
        <v>-30749328.625290312</v>
      </c>
    </row>
    <row r="29" spans="1:12" ht="14.25" customHeight="1" x14ac:dyDescent="0.25">
      <c r="A29" s="218">
        <f t="shared" si="0"/>
        <v>2042</v>
      </c>
      <c r="B29" s="219">
        <f>'[4]  38-LDO  '!B35</f>
        <v>24839367.817104697</v>
      </c>
      <c r="C29" s="220">
        <f>'[4]  38-LDO  '!C35</f>
        <v>65804540.630241312</v>
      </c>
      <c r="D29" s="220">
        <f t="shared" si="1"/>
        <v>-40965172.813136615</v>
      </c>
      <c r="E29" s="221">
        <f t="shared" si="2"/>
        <v>-71714501.438426927</v>
      </c>
      <c r="H29" s="218">
        <f t="shared" si="3"/>
        <v>2042</v>
      </c>
      <c r="I29" s="219">
        <f>'[4]  38-LDO  '!B35</f>
        <v>24839367.817104697</v>
      </c>
      <c r="J29" s="220">
        <f>'[4]  38-LDO  '!C35</f>
        <v>65804540.630241312</v>
      </c>
      <c r="K29" s="220">
        <f t="shared" si="4"/>
        <v>-40965172.813136615</v>
      </c>
      <c r="L29" s="221">
        <f t="shared" si="5"/>
        <v>-71714501.438426927</v>
      </c>
    </row>
    <row r="30" spans="1:12" ht="14.25" customHeight="1" x14ac:dyDescent="0.25">
      <c r="A30" s="218">
        <f t="shared" si="0"/>
        <v>2043</v>
      </c>
      <c r="B30" s="219">
        <f>'[4]  38-LDO  '!B36</f>
        <v>24804793.624907617</v>
      </c>
      <c r="C30" s="220">
        <f>'[4]  38-LDO  '!C36</f>
        <v>67397554.255210161</v>
      </c>
      <c r="D30" s="220">
        <f t="shared" si="1"/>
        <v>-42592760.630302548</v>
      </c>
      <c r="E30" s="221">
        <f t="shared" si="2"/>
        <v>-114307262.06872948</v>
      </c>
      <c r="H30" s="218">
        <f t="shared" si="3"/>
        <v>2043</v>
      </c>
      <c r="I30" s="219">
        <f>'[4]  38-LDO  '!B36</f>
        <v>24804793.624907617</v>
      </c>
      <c r="J30" s="220">
        <f>'[4]  38-LDO  '!C36</f>
        <v>67397554.255210161</v>
      </c>
      <c r="K30" s="220">
        <f t="shared" si="4"/>
        <v>-42592760.630302548</v>
      </c>
      <c r="L30" s="221">
        <f t="shared" si="5"/>
        <v>-114307262.06872948</v>
      </c>
    </row>
    <row r="31" spans="1:12" ht="14.25" customHeight="1" x14ac:dyDescent="0.25">
      <c r="A31" s="218">
        <f t="shared" si="0"/>
        <v>2044</v>
      </c>
      <c r="B31" s="219">
        <f>'[4]  38-LDO  '!B37</f>
        <v>24939616.699867446</v>
      </c>
      <c r="C31" s="220">
        <f>'[4]  38-LDO  '!C37</f>
        <v>67501267.542248666</v>
      </c>
      <c r="D31" s="220">
        <f t="shared" si="1"/>
        <v>-42561650.842381224</v>
      </c>
      <c r="E31" s="221">
        <f t="shared" si="2"/>
        <v>-156868912.9111107</v>
      </c>
      <c r="H31" s="218">
        <f t="shared" si="3"/>
        <v>2044</v>
      </c>
      <c r="I31" s="219">
        <f>'[4]  38-LDO  '!B37</f>
        <v>24939616.699867446</v>
      </c>
      <c r="J31" s="220">
        <f>'[4]  38-LDO  '!C37</f>
        <v>67501267.542248666</v>
      </c>
      <c r="K31" s="220">
        <f t="shared" si="4"/>
        <v>-42561650.842381224</v>
      </c>
      <c r="L31" s="221">
        <f t="shared" si="5"/>
        <v>-156868912.9111107</v>
      </c>
    </row>
    <row r="32" spans="1:12" ht="14.25" customHeight="1" x14ac:dyDescent="0.25">
      <c r="A32" s="218">
        <f t="shared" si="0"/>
        <v>2045</v>
      </c>
      <c r="B32" s="219">
        <f>'[4]  38-LDO  '!B38</f>
        <v>25091678.247500628</v>
      </c>
      <c r="C32" s="220">
        <f>'[4]  38-LDO  '!C38</f>
        <v>68333660.487215206</v>
      </c>
      <c r="D32" s="220">
        <f t="shared" si="1"/>
        <v>-43241982.239714578</v>
      </c>
      <c r="E32" s="221">
        <f t="shared" si="2"/>
        <v>-200110895.15082526</v>
      </c>
      <c r="H32" s="218">
        <f t="shared" si="3"/>
        <v>2045</v>
      </c>
      <c r="I32" s="219">
        <f>'[4]  38-LDO  '!B38</f>
        <v>25091678.247500628</v>
      </c>
      <c r="J32" s="220">
        <f>'[4]  38-LDO  '!C38</f>
        <v>68333660.487215206</v>
      </c>
      <c r="K32" s="220">
        <f t="shared" si="4"/>
        <v>-43241982.239714578</v>
      </c>
      <c r="L32" s="221">
        <f t="shared" si="5"/>
        <v>-200110895.15082526</v>
      </c>
    </row>
    <row r="33" spans="1:12" ht="14.25" customHeight="1" x14ac:dyDescent="0.25">
      <c r="A33" s="218">
        <f t="shared" si="0"/>
        <v>2046</v>
      </c>
      <c r="B33" s="219">
        <f>'[4]  38-LDO  '!B39</f>
        <v>25315485.545066778</v>
      </c>
      <c r="C33" s="220">
        <f>'[4]  38-LDO  '!C39</f>
        <v>68356739.486576974</v>
      </c>
      <c r="D33" s="220">
        <f t="shared" si="1"/>
        <v>-43041253.941510201</v>
      </c>
      <c r="E33" s="221">
        <f t="shared" si="2"/>
        <v>-243152149.09233546</v>
      </c>
      <c r="H33" s="218">
        <f t="shared" si="3"/>
        <v>2046</v>
      </c>
      <c r="I33" s="219">
        <f>'[4]  38-LDO  '!B39</f>
        <v>25315485.545066778</v>
      </c>
      <c r="J33" s="220">
        <f>'[4]  38-LDO  '!C39</f>
        <v>68356739.486576974</v>
      </c>
      <c r="K33" s="220">
        <f t="shared" si="4"/>
        <v>-43041253.941510201</v>
      </c>
      <c r="L33" s="221">
        <f t="shared" si="5"/>
        <v>-243152149.09233546</v>
      </c>
    </row>
    <row r="34" spans="1:12" ht="14.25" customHeight="1" x14ac:dyDescent="0.25">
      <c r="A34" s="218">
        <f t="shared" si="0"/>
        <v>2047</v>
      </c>
      <c r="B34" s="219">
        <f>'[4]  38-LDO  '!B40</f>
        <v>25570735.704911605</v>
      </c>
      <c r="C34" s="220">
        <f>'[4]  38-LDO  '!C40</f>
        <v>68762272.836597085</v>
      </c>
      <c r="D34" s="220">
        <f t="shared" si="1"/>
        <v>-43191537.13168548</v>
      </c>
      <c r="E34" s="221">
        <f t="shared" si="2"/>
        <v>-286343686.22402096</v>
      </c>
      <c r="H34" s="218">
        <f t="shared" si="3"/>
        <v>2047</v>
      </c>
      <c r="I34" s="219">
        <f>'[4]  38-LDO  '!B40</f>
        <v>25570735.704911605</v>
      </c>
      <c r="J34" s="220">
        <f>'[4]  38-LDO  '!C40</f>
        <v>68762272.836597085</v>
      </c>
      <c r="K34" s="220">
        <f t="shared" si="4"/>
        <v>-43191537.13168548</v>
      </c>
      <c r="L34" s="221">
        <f t="shared" si="5"/>
        <v>-286343686.22402096</v>
      </c>
    </row>
    <row r="35" spans="1:12" ht="14.25" customHeight="1" x14ac:dyDescent="0.25">
      <c r="A35" s="218">
        <f t="shared" si="0"/>
        <v>2048</v>
      </c>
      <c r="B35" s="219">
        <f>'[4]  38-LDO  '!B41</f>
        <v>25877171.821217649</v>
      </c>
      <c r="C35" s="220">
        <f>'[4]  38-LDO  '!C41</f>
        <v>67826587.617802054</v>
      </c>
      <c r="D35" s="220">
        <f t="shared" si="1"/>
        <v>-41949415.796584405</v>
      </c>
      <c r="E35" s="221">
        <f t="shared" si="2"/>
        <v>-328293102.02060539</v>
      </c>
      <c r="H35" s="218">
        <f t="shared" si="3"/>
        <v>2048</v>
      </c>
      <c r="I35" s="219">
        <f>'[4]  38-LDO  '!B41</f>
        <v>25877171.821217649</v>
      </c>
      <c r="J35" s="220">
        <f>'[4]  38-LDO  '!C41</f>
        <v>67826587.617802054</v>
      </c>
      <c r="K35" s="220">
        <f t="shared" si="4"/>
        <v>-41949415.796584405</v>
      </c>
      <c r="L35" s="221">
        <f t="shared" si="5"/>
        <v>-328293102.02060539</v>
      </c>
    </row>
    <row r="36" spans="1:12" ht="14.25" customHeight="1" x14ac:dyDescent="0.25">
      <c r="A36" s="218">
        <f t="shared" si="0"/>
        <v>2049</v>
      </c>
      <c r="B36" s="219">
        <f>'[4]  38-LDO  '!B42</f>
        <v>26193349.602330375</v>
      </c>
      <c r="C36" s="220">
        <f>'[4]  38-LDO  '!C42</f>
        <v>67166892.661215618</v>
      </c>
      <c r="D36" s="220">
        <f t="shared" si="1"/>
        <v>-40973543.058885247</v>
      </c>
      <c r="E36" s="221">
        <f t="shared" si="2"/>
        <v>-369266645.07949066</v>
      </c>
      <c r="H36" s="218">
        <f t="shared" si="3"/>
        <v>2049</v>
      </c>
      <c r="I36" s="219">
        <f>'[4]  38-LDO  '!B42</f>
        <v>26193349.602330375</v>
      </c>
      <c r="J36" s="220">
        <f>'[4]  38-LDO  '!C42</f>
        <v>67166892.661215618</v>
      </c>
      <c r="K36" s="220">
        <f t="shared" si="4"/>
        <v>-40973543.058885247</v>
      </c>
      <c r="L36" s="221">
        <f t="shared" si="5"/>
        <v>-369266645.07949066</v>
      </c>
    </row>
    <row r="37" spans="1:12" ht="14.25" customHeight="1" x14ac:dyDescent="0.25">
      <c r="A37" s="218">
        <f t="shared" si="0"/>
        <v>2050</v>
      </c>
      <c r="B37" s="219">
        <f>'[4]  38-LDO  '!B43</f>
        <v>26571362.38151617</v>
      </c>
      <c r="C37" s="220">
        <f>'[4]  38-LDO  '!C43</f>
        <v>63322043.837561324</v>
      </c>
      <c r="D37" s="220">
        <f t="shared" si="1"/>
        <v>-36750681.456045151</v>
      </c>
      <c r="E37" s="221">
        <f t="shared" si="2"/>
        <v>-406017326.53553581</v>
      </c>
      <c r="H37" s="218">
        <f t="shared" si="3"/>
        <v>2050</v>
      </c>
      <c r="I37" s="219">
        <f>'[4]  38-LDO  '!B43</f>
        <v>26571362.38151617</v>
      </c>
      <c r="J37" s="220">
        <f>'[4]  38-LDO  '!C43</f>
        <v>63322043.837561324</v>
      </c>
      <c r="K37" s="220">
        <f t="shared" si="4"/>
        <v>-36750681.456045151</v>
      </c>
      <c r="L37" s="221">
        <f t="shared" si="5"/>
        <v>-406017326.53553581</v>
      </c>
    </row>
    <row r="38" spans="1:12" ht="14.25" customHeight="1" x14ac:dyDescent="0.25">
      <c r="A38" s="218">
        <f t="shared" si="0"/>
        <v>2051</v>
      </c>
      <c r="B38" s="219">
        <f>'[4]  38-LDO  '!B44</f>
        <v>26950979.228968941</v>
      </c>
      <c r="C38" s="220">
        <f>'[4]  38-LDO  '!C44</f>
        <v>64983875.643799886</v>
      </c>
      <c r="D38" s="220">
        <f t="shared" si="1"/>
        <v>-38032896.414830945</v>
      </c>
      <c r="E38" s="221">
        <f t="shared" si="2"/>
        <v>-444050222.95036674</v>
      </c>
      <c r="H38" s="218">
        <f t="shared" si="3"/>
        <v>2051</v>
      </c>
      <c r="I38" s="219">
        <f>'[4]  38-LDO  '!B44</f>
        <v>26950979.228968941</v>
      </c>
      <c r="J38" s="220">
        <f>'[4]  38-LDO  '!C44</f>
        <v>64983875.643799886</v>
      </c>
      <c r="K38" s="220">
        <f t="shared" si="4"/>
        <v>-38032896.414830945</v>
      </c>
      <c r="L38" s="221">
        <f t="shared" si="5"/>
        <v>-444050222.95036674</v>
      </c>
    </row>
    <row r="39" spans="1:12" ht="14.25" customHeight="1" x14ac:dyDescent="0.25">
      <c r="A39" s="218">
        <f>A38+1</f>
        <v>2052</v>
      </c>
      <c r="B39" s="219">
        <f>'[4]  38-LDO  '!B45</f>
        <v>27361974.474548254</v>
      </c>
      <c r="C39" s="220">
        <f>'[4]  38-LDO  '!C45</f>
        <v>63904286.51625479</v>
      </c>
      <c r="D39" s="220">
        <f t="shared" si="1"/>
        <v>-36542312.041706532</v>
      </c>
      <c r="E39" s="221">
        <f t="shared" si="2"/>
        <v>-480592534.9920733</v>
      </c>
      <c r="H39" s="218">
        <f>H38+1</f>
        <v>2052</v>
      </c>
      <c r="I39" s="219">
        <f>'[4]  38-LDO  '!B45</f>
        <v>27361974.474548254</v>
      </c>
      <c r="J39" s="220">
        <f>'[4]  38-LDO  '!C45</f>
        <v>63904286.51625479</v>
      </c>
      <c r="K39" s="220">
        <f t="shared" si="4"/>
        <v>-36542312.041706532</v>
      </c>
      <c r="L39" s="221">
        <f t="shared" si="5"/>
        <v>-480592534.9920733</v>
      </c>
    </row>
    <row r="40" spans="1:12" ht="14.25" customHeight="1" x14ac:dyDescent="0.25">
      <c r="A40" s="218">
        <f t="shared" si="0"/>
        <v>2053</v>
      </c>
      <c r="B40" s="219">
        <f>'[4]  38-LDO  '!B46</f>
        <v>27797333.587859303</v>
      </c>
      <c r="C40" s="220">
        <f>'[4]  38-LDO  '!C46</f>
        <v>62073938.555408925</v>
      </c>
      <c r="D40" s="220">
        <f t="shared" si="1"/>
        <v>-34276604.967549622</v>
      </c>
      <c r="E40" s="221">
        <f t="shared" si="2"/>
        <v>-514869139.95962292</v>
      </c>
      <c r="H40" s="218">
        <f t="shared" si="3"/>
        <v>2053</v>
      </c>
      <c r="I40" s="219">
        <f>'[4]  38-LDO  '!B46</f>
        <v>27797333.587859303</v>
      </c>
      <c r="J40" s="220">
        <f>'[4]  38-LDO  '!C46</f>
        <v>62073938.555408925</v>
      </c>
      <c r="K40" s="220">
        <f t="shared" si="4"/>
        <v>-34276604.967549622</v>
      </c>
      <c r="L40" s="221">
        <f t="shared" si="5"/>
        <v>-514869139.95962292</v>
      </c>
    </row>
    <row r="41" spans="1:12" ht="14.25" customHeight="1" x14ac:dyDescent="0.25">
      <c r="A41" s="218">
        <f t="shared" si="0"/>
        <v>2054</v>
      </c>
      <c r="B41" s="219">
        <f>'[4]  38-LDO  '!B47</f>
        <v>28222350.116029166</v>
      </c>
      <c r="C41" s="220">
        <f>'[4]  38-LDO  '!C47</f>
        <v>60769935.722861208</v>
      </c>
      <c r="D41" s="220">
        <f t="shared" si="1"/>
        <v>-32547585.606832042</v>
      </c>
      <c r="E41" s="221">
        <f t="shared" si="2"/>
        <v>-547416725.56645501</v>
      </c>
      <c r="H41" s="218">
        <f t="shared" si="3"/>
        <v>2054</v>
      </c>
      <c r="I41" s="219">
        <f>'[4]  38-LDO  '!B47</f>
        <v>28222350.116029166</v>
      </c>
      <c r="J41" s="220">
        <f>'[4]  38-LDO  '!C47</f>
        <v>60769935.722861208</v>
      </c>
      <c r="K41" s="220">
        <f t="shared" si="4"/>
        <v>-32547585.606832042</v>
      </c>
      <c r="L41" s="221">
        <f t="shared" si="5"/>
        <v>-547416725.56645501</v>
      </c>
    </row>
    <row r="42" spans="1:12" ht="14.25" customHeight="1" x14ac:dyDescent="0.25">
      <c r="A42" s="218">
        <f t="shared" si="0"/>
        <v>2055</v>
      </c>
      <c r="B42" s="219">
        <f>'[4]  38-LDO  '!B48</f>
        <v>16261.683947217462</v>
      </c>
      <c r="C42" s="220">
        <f>'[4]  38-LDO  '!C48</f>
        <v>59044275.142265014</v>
      </c>
      <c r="D42" s="220">
        <f t="shared" si="1"/>
        <v>-59028013.458317794</v>
      </c>
      <c r="E42" s="221">
        <f t="shared" si="2"/>
        <v>-606444739.02477276</v>
      </c>
      <c r="H42" s="218">
        <f t="shared" si="3"/>
        <v>2055</v>
      </c>
      <c r="I42" s="219">
        <f>'[4]  38-LDO  '!B48</f>
        <v>16261.683947217462</v>
      </c>
      <c r="J42" s="220">
        <f>'[4]  38-LDO  '!C48</f>
        <v>59044275.142265014</v>
      </c>
      <c r="K42" s="220">
        <f t="shared" si="4"/>
        <v>-59028013.458317794</v>
      </c>
      <c r="L42" s="221">
        <f t="shared" si="5"/>
        <v>-606444739.02477276</v>
      </c>
    </row>
    <row r="43" spans="1:12" ht="14.25" customHeight="1" x14ac:dyDescent="0.25">
      <c r="A43" s="218">
        <f t="shared" si="0"/>
        <v>2056</v>
      </c>
      <c r="B43" s="219">
        <f>'[4]  38-LDO  '!B49</f>
        <v>16424.300786689633</v>
      </c>
      <c r="C43" s="220">
        <f>'[4]  38-LDO  '!C49</f>
        <v>56029890.071929075</v>
      </c>
      <c r="D43" s="220">
        <f t="shared" si="1"/>
        <v>-56013465.771142386</v>
      </c>
      <c r="E43" s="221">
        <f t="shared" si="2"/>
        <v>-662458204.79591513</v>
      </c>
      <c r="H43" s="218">
        <f t="shared" si="3"/>
        <v>2056</v>
      </c>
      <c r="I43" s="219">
        <f>'[4]  38-LDO  '!B49</f>
        <v>16424.300786689633</v>
      </c>
      <c r="J43" s="220">
        <f>'[4]  38-LDO  '!C49</f>
        <v>56029890.071929075</v>
      </c>
      <c r="K43" s="220">
        <f t="shared" si="4"/>
        <v>-56013465.771142386</v>
      </c>
      <c r="L43" s="221">
        <f t="shared" si="5"/>
        <v>-662458204.79591513</v>
      </c>
    </row>
    <row r="44" spans="1:12" ht="14.25" customHeight="1" x14ac:dyDescent="0.25">
      <c r="A44" s="218">
        <f>A43+1</f>
        <v>2057</v>
      </c>
      <c r="B44" s="219">
        <f>'[4]  38-LDO  '!B50</f>
        <v>16588.543794556528</v>
      </c>
      <c r="C44" s="220">
        <f>'[4]  38-LDO  '!C50</f>
        <v>53187423.020480633</v>
      </c>
      <c r="D44" s="220">
        <f>B44-C44</f>
        <v>-53170834.476686075</v>
      </c>
      <c r="E44" s="221">
        <f>D44+E43</f>
        <v>-715629039.27260125</v>
      </c>
      <c r="H44" s="218">
        <f>H43+1</f>
        <v>2057</v>
      </c>
      <c r="I44" s="219">
        <f>'[4]  38-LDO  '!B50</f>
        <v>16588.543794556528</v>
      </c>
      <c r="J44" s="220">
        <f>'[4]  38-LDO  '!C50</f>
        <v>53187423.020480633</v>
      </c>
      <c r="K44" s="220">
        <f>I44-J44</f>
        <v>-53170834.476686075</v>
      </c>
      <c r="L44" s="221">
        <f>K44+L43</f>
        <v>-715629039.27260125</v>
      </c>
    </row>
    <row r="45" spans="1:12" ht="14.25" customHeight="1" x14ac:dyDescent="0.25">
      <c r="A45" s="218">
        <f t="shared" si="0"/>
        <v>2058</v>
      </c>
      <c r="B45" s="219">
        <f>'[4]  38-LDO  '!B51</f>
        <v>16754.429232502094</v>
      </c>
      <c r="C45" s="220">
        <f>'[4]  38-LDO  '!C51</f>
        <v>50425408.08892183</v>
      </c>
      <c r="D45" s="220">
        <f t="shared" ref="D45:D82" si="6">B45-C45</f>
        <v>-50408653.65968933</v>
      </c>
      <c r="E45" s="221">
        <f>D45+E44</f>
        <v>-766037692.93229055</v>
      </c>
      <c r="H45" s="218">
        <f t="shared" si="3"/>
        <v>2058</v>
      </c>
      <c r="I45" s="219">
        <f>'[4]  38-LDO  '!B51</f>
        <v>16754.429232502094</v>
      </c>
      <c r="J45" s="220">
        <f>'[4]  38-LDO  '!C51</f>
        <v>50425408.08892183</v>
      </c>
      <c r="K45" s="220">
        <f t="shared" ref="K45:K82" si="7">I45-J45</f>
        <v>-50408653.65968933</v>
      </c>
      <c r="L45" s="221">
        <f>K45+L44</f>
        <v>-766037692.93229055</v>
      </c>
    </row>
    <row r="46" spans="1:12" ht="14.25" customHeight="1" x14ac:dyDescent="0.25">
      <c r="A46" s="218">
        <f t="shared" si="0"/>
        <v>2059</v>
      </c>
      <c r="B46" s="222">
        <f>'[4]  38-LDO  '!B52</f>
        <v>16921.973524827117</v>
      </c>
      <c r="C46" s="220">
        <f>'[4]  38-LDO  '!C52</f>
        <v>46902629.696532086</v>
      </c>
      <c r="D46" s="220">
        <f t="shared" si="6"/>
        <v>-46885707.723007262</v>
      </c>
      <c r="E46" s="221">
        <f t="shared" ref="E46:E82" si="8">D46+E45</f>
        <v>-812923400.65529776</v>
      </c>
      <c r="H46" s="218">
        <f t="shared" si="3"/>
        <v>2059</v>
      </c>
      <c r="I46" s="222">
        <f>'[4]  38-LDO  '!B52</f>
        <v>16921.973524827117</v>
      </c>
      <c r="J46" s="220">
        <f>'[4]  38-LDO  '!C52</f>
        <v>46902629.696532086</v>
      </c>
      <c r="K46" s="220">
        <f t="shared" si="7"/>
        <v>-46885707.723007262</v>
      </c>
      <c r="L46" s="221">
        <f t="shared" ref="L46:L82" si="9">K46+L45</f>
        <v>-812923400.65529776</v>
      </c>
    </row>
    <row r="47" spans="1:12" ht="14.25" customHeight="1" x14ac:dyDescent="0.25">
      <c r="A47" s="218">
        <f t="shared" si="0"/>
        <v>2060</v>
      </c>
      <c r="B47" s="222">
        <f>'[4]  38-LDO  '!B53</f>
        <v>0</v>
      </c>
      <c r="C47" s="220">
        <f>'[4]  38-LDO  '!C53</f>
        <v>43666392.150979057</v>
      </c>
      <c r="D47" s="220">
        <f t="shared" si="6"/>
        <v>-43666392.150979057</v>
      </c>
      <c r="E47" s="221">
        <f t="shared" si="8"/>
        <v>-856589792.8062768</v>
      </c>
      <c r="H47" s="218">
        <f t="shared" si="3"/>
        <v>2060</v>
      </c>
      <c r="I47" s="222">
        <f>'[4]  38-LDO  '!B53</f>
        <v>0</v>
      </c>
      <c r="J47" s="220">
        <f>'[4]  38-LDO  '!C53</f>
        <v>43666392.150979057</v>
      </c>
      <c r="K47" s="220">
        <f t="shared" si="7"/>
        <v>-43666392.150979057</v>
      </c>
      <c r="L47" s="221">
        <f t="shared" si="9"/>
        <v>-856589792.8062768</v>
      </c>
    </row>
    <row r="48" spans="1:12" ht="14.25" customHeight="1" x14ac:dyDescent="0.25">
      <c r="A48" s="218">
        <f t="shared" si="0"/>
        <v>2061</v>
      </c>
      <c r="B48" s="222">
        <f>'[4]  38-LDO  '!B54</f>
        <v>0</v>
      </c>
      <c r="C48" s="220">
        <f>'[4]  38-LDO  '!C54</f>
        <v>39993671.992525034</v>
      </c>
      <c r="D48" s="220">
        <f t="shared" si="6"/>
        <v>-39993671.992525034</v>
      </c>
      <c r="E48" s="221">
        <f t="shared" si="8"/>
        <v>-896583464.79880178</v>
      </c>
      <c r="H48" s="218">
        <f t="shared" si="3"/>
        <v>2061</v>
      </c>
      <c r="I48" s="222">
        <f>'[4]  38-LDO  '!B54</f>
        <v>0</v>
      </c>
      <c r="J48" s="220">
        <f>'[4]  38-LDO  '!C54</f>
        <v>39993671.992525034</v>
      </c>
      <c r="K48" s="220">
        <f t="shared" si="7"/>
        <v>-39993671.992525034</v>
      </c>
      <c r="L48" s="221">
        <f t="shared" si="9"/>
        <v>-896583464.79880178</v>
      </c>
    </row>
    <row r="49" spans="1:12" ht="14.25" customHeight="1" x14ac:dyDescent="0.25">
      <c r="A49" s="218">
        <f t="shared" si="0"/>
        <v>2062</v>
      </c>
      <c r="B49" s="222">
        <f>'[4]  38-LDO  '!B55</f>
        <v>0</v>
      </c>
      <c r="C49" s="220">
        <f>'[4]  38-LDO  '!C55</f>
        <v>36506086.130175605</v>
      </c>
      <c r="D49" s="220">
        <f t="shared" si="6"/>
        <v>-36506086.130175605</v>
      </c>
      <c r="E49" s="221">
        <f t="shared" si="8"/>
        <v>-933089550.92897737</v>
      </c>
      <c r="H49" s="218">
        <f t="shared" si="3"/>
        <v>2062</v>
      </c>
      <c r="I49" s="222">
        <f>'[4]  38-LDO  '!B55</f>
        <v>0</v>
      </c>
      <c r="J49" s="220">
        <f>'[4]  38-LDO  '!C55</f>
        <v>36506086.130175605</v>
      </c>
      <c r="K49" s="220">
        <f t="shared" si="7"/>
        <v>-36506086.130175605</v>
      </c>
      <c r="L49" s="221">
        <f t="shared" si="9"/>
        <v>-933089550.92897737</v>
      </c>
    </row>
    <row r="50" spans="1:12" ht="14.25" customHeight="1" x14ac:dyDescent="0.25">
      <c r="A50" s="218">
        <f t="shared" si="0"/>
        <v>2063</v>
      </c>
      <c r="B50" s="222">
        <f>'[4]  38-LDO  '!B56</f>
        <v>0</v>
      </c>
      <c r="C50" s="220">
        <f>'[4]  38-LDO  '!C56</f>
        <v>32341391.568167575</v>
      </c>
      <c r="D50" s="220">
        <f t="shared" si="6"/>
        <v>-32341391.568167575</v>
      </c>
      <c r="E50" s="221">
        <f t="shared" si="8"/>
        <v>-965430942.49714494</v>
      </c>
      <c r="H50" s="218">
        <f t="shared" si="3"/>
        <v>2063</v>
      </c>
      <c r="I50" s="222">
        <f>'[4]  38-LDO  '!B56</f>
        <v>0</v>
      </c>
      <c r="J50" s="220">
        <f>'[4]  38-LDO  '!C56</f>
        <v>32341391.568167575</v>
      </c>
      <c r="K50" s="220">
        <f t="shared" si="7"/>
        <v>-32341391.568167575</v>
      </c>
      <c r="L50" s="221">
        <f t="shared" si="9"/>
        <v>-965430942.49714494</v>
      </c>
    </row>
    <row r="51" spans="1:12" ht="14.25" customHeight="1" x14ac:dyDescent="0.25">
      <c r="A51" s="218">
        <f t="shared" si="0"/>
        <v>2064</v>
      </c>
      <c r="B51" s="222">
        <f>'[4]  38-LDO  '!B57</f>
        <v>0</v>
      </c>
      <c r="C51" s="220">
        <f>'[4]  38-LDO  '!C57</f>
        <v>27119082.95432796</v>
      </c>
      <c r="D51" s="220">
        <f t="shared" si="6"/>
        <v>-27119082.95432796</v>
      </c>
      <c r="E51" s="221">
        <f t="shared" si="8"/>
        <v>-992550025.45147288</v>
      </c>
      <c r="H51" s="218">
        <f t="shared" si="3"/>
        <v>2064</v>
      </c>
      <c r="I51" s="222">
        <f>'[4]  38-LDO  '!B57</f>
        <v>0</v>
      </c>
      <c r="J51" s="220">
        <f>'[4]  38-LDO  '!C57</f>
        <v>27119082.95432796</v>
      </c>
      <c r="K51" s="220">
        <f t="shared" si="7"/>
        <v>-27119082.95432796</v>
      </c>
      <c r="L51" s="221">
        <f t="shared" si="9"/>
        <v>-992550025.45147288</v>
      </c>
    </row>
    <row r="52" spans="1:12" ht="14.25" customHeight="1" x14ac:dyDescent="0.25">
      <c r="A52" s="218">
        <f t="shared" si="0"/>
        <v>2065</v>
      </c>
      <c r="B52" s="222">
        <f>'[4]  38-LDO  '!B58</f>
        <v>0</v>
      </c>
      <c r="C52" s="220">
        <f>'[4]  38-LDO  '!C58</f>
        <v>22256356.445103798</v>
      </c>
      <c r="D52" s="220">
        <f t="shared" si="6"/>
        <v>-22256356.445103798</v>
      </c>
      <c r="E52" s="221">
        <f t="shared" si="8"/>
        <v>-1014806381.8965766</v>
      </c>
      <c r="H52" s="218">
        <f t="shared" si="3"/>
        <v>2065</v>
      </c>
      <c r="I52" s="222">
        <f>'[4]  38-LDO  '!B58</f>
        <v>0</v>
      </c>
      <c r="J52" s="220">
        <f>'[4]  38-LDO  '!C58</f>
        <v>22256356.445103798</v>
      </c>
      <c r="K52" s="220">
        <f t="shared" si="7"/>
        <v>-22256356.445103798</v>
      </c>
      <c r="L52" s="221">
        <f t="shared" si="9"/>
        <v>-1014806381.8965766</v>
      </c>
    </row>
    <row r="53" spans="1:12" ht="14.25" customHeight="1" x14ac:dyDescent="0.25">
      <c r="A53" s="218">
        <f t="shared" si="0"/>
        <v>2066</v>
      </c>
      <c r="B53" s="222">
        <f>'[4]  38-LDO  '!B59</f>
        <v>0</v>
      </c>
      <c r="C53" s="220">
        <f>'[4]  38-LDO  '!C59</f>
        <v>18919174.967214771</v>
      </c>
      <c r="D53" s="220">
        <f t="shared" si="6"/>
        <v>-18919174.967214771</v>
      </c>
      <c r="E53" s="221">
        <f t="shared" si="8"/>
        <v>-1033725556.8637915</v>
      </c>
      <c r="H53" s="218">
        <f t="shared" si="3"/>
        <v>2066</v>
      </c>
      <c r="I53" s="222">
        <f>'[4]  38-LDO  '!B59</f>
        <v>0</v>
      </c>
      <c r="J53" s="220">
        <f>'[4]  38-LDO  '!C59</f>
        <v>18919174.967214771</v>
      </c>
      <c r="K53" s="220">
        <f t="shared" si="7"/>
        <v>-18919174.967214771</v>
      </c>
      <c r="L53" s="221">
        <f t="shared" si="9"/>
        <v>-1033725556.8637915</v>
      </c>
    </row>
    <row r="54" spans="1:12" ht="14.25" customHeight="1" x14ac:dyDescent="0.25">
      <c r="A54" s="218">
        <f t="shared" si="0"/>
        <v>2067</v>
      </c>
      <c r="B54" s="222">
        <f>'[4]  38-LDO  '!B60</f>
        <v>0</v>
      </c>
      <c r="C54" s="220">
        <f>'[4]  38-LDO  '!C60</f>
        <v>15076999.917500881</v>
      </c>
      <c r="D54" s="220">
        <f t="shared" si="6"/>
        <v>-15076999.917500881</v>
      </c>
      <c r="E54" s="221">
        <f t="shared" si="8"/>
        <v>-1048802556.7812923</v>
      </c>
      <c r="H54" s="218">
        <f t="shared" si="3"/>
        <v>2067</v>
      </c>
      <c r="I54" s="222">
        <f>'[4]  38-LDO  '!B60</f>
        <v>0</v>
      </c>
      <c r="J54" s="220">
        <f>'[4]  38-LDO  '!C60</f>
        <v>15076999.917500881</v>
      </c>
      <c r="K54" s="220">
        <f t="shared" si="7"/>
        <v>-15076999.917500881</v>
      </c>
      <c r="L54" s="221">
        <f t="shared" si="9"/>
        <v>-1048802556.7812923</v>
      </c>
    </row>
    <row r="55" spans="1:12" ht="14.25" customHeight="1" x14ac:dyDescent="0.25">
      <c r="A55" s="218">
        <f t="shared" si="0"/>
        <v>2068</v>
      </c>
      <c r="B55" s="222">
        <f>'[4]  38-LDO  '!B61</f>
        <v>0</v>
      </c>
      <c r="C55" s="220">
        <f>'[4]  38-LDO  '!C61</f>
        <v>12356129.132290887</v>
      </c>
      <c r="D55" s="220">
        <f t="shared" si="6"/>
        <v>-12356129.132290887</v>
      </c>
      <c r="E55" s="221">
        <f t="shared" si="8"/>
        <v>-1061158685.9135832</v>
      </c>
      <c r="H55" s="218">
        <f t="shared" si="3"/>
        <v>2068</v>
      </c>
      <c r="I55" s="222">
        <f>'[4]  38-LDO  '!B61</f>
        <v>0</v>
      </c>
      <c r="J55" s="220">
        <f>'[4]  38-LDO  '!C61</f>
        <v>12356129.132290887</v>
      </c>
      <c r="K55" s="220">
        <f t="shared" si="7"/>
        <v>-12356129.132290887</v>
      </c>
      <c r="L55" s="221">
        <f t="shared" si="9"/>
        <v>-1061158685.9135832</v>
      </c>
    </row>
    <row r="56" spans="1:12" ht="14.25" customHeight="1" x14ac:dyDescent="0.25">
      <c r="A56" s="218">
        <f t="shared" si="0"/>
        <v>2069</v>
      </c>
      <c r="B56" s="222">
        <f>'[4]  38-LDO  '!B62</f>
        <v>0</v>
      </c>
      <c r="C56" s="220">
        <f>'[4]  38-LDO  '!C62</f>
        <v>9238811.8218212891</v>
      </c>
      <c r="D56" s="220">
        <f t="shared" si="6"/>
        <v>-9238811.8218212891</v>
      </c>
      <c r="E56" s="221">
        <f t="shared" si="8"/>
        <v>-1070397497.7354045</v>
      </c>
      <c r="H56" s="218">
        <f t="shared" si="3"/>
        <v>2069</v>
      </c>
      <c r="I56" s="222">
        <f>'[4]  38-LDO  '!B62</f>
        <v>0</v>
      </c>
      <c r="J56" s="220">
        <f>'[4]  38-LDO  '!C62</f>
        <v>9238811.8218212891</v>
      </c>
      <c r="K56" s="220">
        <f t="shared" si="7"/>
        <v>-9238811.8218212891</v>
      </c>
      <c r="L56" s="221">
        <f t="shared" si="9"/>
        <v>-1070397497.7354045</v>
      </c>
    </row>
    <row r="57" spans="1:12" ht="14.25" customHeight="1" x14ac:dyDescent="0.25">
      <c r="A57" s="218">
        <f t="shared" si="0"/>
        <v>2070</v>
      </c>
      <c r="B57" s="222">
        <f>'[4]  38-LDO  '!B63</f>
        <v>0</v>
      </c>
      <c r="C57" s="220">
        <f>'[4]  38-LDO  '!C63</f>
        <v>7154908.0006565638</v>
      </c>
      <c r="D57" s="220">
        <f t="shared" si="6"/>
        <v>-7154908.0006565638</v>
      </c>
      <c r="E57" s="221">
        <f t="shared" si="8"/>
        <v>-1077552405.7360611</v>
      </c>
      <c r="H57" s="218">
        <f t="shared" si="3"/>
        <v>2070</v>
      </c>
      <c r="I57" s="222">
        <f>'[4]  38-LDO  '!B63</f>
        <v>0</v>
      </c>
      <c r="J57" s="220">
        <f>'[4]  38-LDO  '!C63</f>
        <v>7154908.0006565638</v>
      </c>
      <c r="K57" s="220">
        <f t="shared" si="7"/>
        <v>-7154908.0006565638</v>
      </c>
      <c r="L57" s="221">
        <f t="shared" si="9"/>
        <v>-1077552405.7360611</v>
      </c>
    </row>
    <row r="58" spans="1:12" ht="14.25" customHeight="1" x14ac:dyDescent="0.25">
      <c r="A58" s="218">
        <f t="shared" si="0"/>
        <v>2071</v>
      </c>
      <c r="B58" s="222">
        <f>'[4]  38-LDO  '!B64</f>
        <v>0</v>
      </c>
      <c r="C58" s="220">
        <f>'[4]  38-LDO  '!C64</f>
        <v>4901427.3065703353</v>
      </c>
      <c r="D58" s="220">
        <f t="shared" si="6"/>
        <v>-4901427.3065703353</v>
      </c>
      <c r="E58" s="221">
        <f t="shared" si="8"/>
        <v>-1082453833.0426314</v>
      </c>
      <c r="H58" s="218">
        <f t="shared" si="3"/>
        <v>2071</v>
      </c>
      <c r="I58" s="222">
        <f>'[4]  38-LDO  '!B64</f>
        <v>0</v>
      </c>
      <c r="J58" s="220">
        <f>'[4]  38-LDO  '!C64</f>
        <v>4901427.3065703353</v>
      </c>
      <c r="K58" s="220">
        <f t="shared" si="7"/>
        <v>-4901427.3065703353</v>
      </c>
      <c r="L58" s="221">
        <f t="shared" si="9"/>
        <v>-1082453833.0426314</v>
      </c>
    </row>
    <row r="59" spans="1:12" ht="14.25" customHeight="1" x14ac:dyDescent="0.25">
      <c r="A59" s="218">
        <f t="shared" si="0"/>
        <v>2072</v>
      </c>
      <c r="B59" s="222">
        <f>'[4]  38-LDO  '!B65</f>
        <v>0</v>
      </c>
      <c r="C59" s="220">
        <f>'[4]  38-LDO  '!C65</f>
        <v>3703485.4192163413</v>
      </c>
      <c r="D59" s="220">
        <f t="shared" si="6"/>
        <v>-3703485.4192163413</v>
      </c>
      <c r="E59" s="221">
        <f t="shared" si="8"/>
        <v>-1086157318.4618478</v>
      </c>
      <c r="H59" s="218">
        <f t="shared" si="3"/>
        <v>2072</v>
      </c>
      <c r="I59" s="222">
        <f>'[4]  38-LDO  '!B65</f>
        <v>0</v>
      </c>
      <c r="J59" s="220">
        <f>'[4]  38-LDO  '!C65</f>
        <v>3703485.4192163413</v>
      </c>
      <c r="K59" s="220">
        <f t="shared" si="7"/>
        <v>-3703485.4192163413</v>
      </c>
      <c r="L59" s="221">
        <f t="shared" si="9"/>
        <v>-1086157318.4618478</v>
      </c>
    </row>
    <row r="60" spans="1:12" ht="14.25" customHeight="1" x14ac:dyDescent="0.25">
      <c r="A60" s="218">
        <f t="shared" si="0"/>
        <v>2073</v>
      </c>
      <c r="B60" s="222">
        <f>'[4]  38-LDO  '!B66</f>
        <v>0</v>
      </c>
      <c r="C60" s="220">
        <f>'[4]  38-LDO  '!C66</f>
        <v>2401933.4620013158</v>
      </c>
      <c r="D60" s="220">
        <f t="shared" si="6"/>
        <v>-2401933.4620013158</v>
      </c>
      <c r="E60" s="221">
        <f t="shared" si="8"/>
        <v>-1088559251.9238491</v>
      </c>
      <c r="H60" s="218">
        <f t="shared" si="3"/>
        <v>2073</v>
      </c>
      <c r="I60" s="222">
        <f>'[4]  38-LDO  '!B66</f>
        <v>0</v>
      </c>
      <c r="J60" s="220">
        <f>'[4]  38-LDO  '!C66</f>
        <v>2401933.4620013158</v>
      </c>
      <c r="K60" s="220">
        <f t="shared" si="7"/>
        <v>-2401933.4620013158</v>
      </c>
      <c r="L60" s="221">
        <f t="shared" si="9"/>
        <v>-1088559251.9238491</v>
      </c>
    </row>
    <row r="61" spans="1:12" ht="14.25" customHeight="1" x14ac:dyDescent="0.25">
      <c r="A61" s="218">
        <f t="shared" si="0"/>
        <v>2074</v>
      </c>
      <c r="B61" s="222">
        <f>'[4]  38-LDO  '!B67</f>
        <v>0</v>
      </c>
      <c r="C61" s="220">
        <f>'[4]  38-LDO  '!C67</f>
        <v>1573837.1439307004</v>
      </c>
      <c r="D61" s="220">
        <f t="shared" si="6"/>
        <v>-1573837.1439307004</v>
      </c>
      <c r="E61" s="221">
        <f t="shared" si="8"/>
        <v>-1090133089.0677798</v>
      </c>
      <c r="H61" s="218">
        <f t="shared" si="3"/>
        <v>2074</v>
      </c>
      <c r="I61" s="222">
        <f>'[4]  38-LDO  '!B67</f>
        <v>0</v>
      </c>
      <c r="J61" s="220">
        <f>'[4]  38-LDO  '!C67</f>
        <v>1573837.1439307004</v>
      </c>
      <c r="K61" s="220">
        <f t="shared" si="7"/>
        <v>-1573837.1439307004</v>
      </c>
      <c r="L61" s="221">
        <f t="shared" si="9"/>
        <v>-1090133089.0677798</v>
      </c>
    </row>
    <row r="62" spans="1:12" ht="14.25" customHeight="1" x14ac:dyDescent="0.25">
      <c r="A62" s="218">
        <f t="shared" si="0"/>
        <v>2075</v>
      </c>
      <c r="B62" s="222">
        <f>'[4]  38-LDO  '!B68</f>
        <v>0</v>
      </c>
      <c r="C62" s="220">
        <f>'[4]  38-LDO  '!C68</f>
        <v>916872.72475485248</v>
      </c>
      <c r="D62" s="220">
        <f t="shared" si="6"/>
        <v>-916872.72475485248</v>
      </c>
      <c r="E62" s="221">
        <f t="shared" si="8"/>
        <v>-1091049961.7925346</v>
      </c>
      <c r="H62" s="218">
        <f t="shared" si="3"/>
        <v>2075</v>
      </c>
      <c r="I62" s="222">
        <f>'[4]  38-LDO  '!B68</f>
        <v>0</v>
      </c>
      <c r="J62" s="220">
        <f>'[4]  38-LDO  '!C68</f>
        <v>916872.72475485248</v>
      </c>
      <c r="K62" s="220">
        <f t="shared" si="7"/>
        <v>-916872.72475485248</v>
      </c>
      <c r="L62" s="221">
        <f t="shared" si="9"/>
        <v>-1091049961.7925346</v>
      </c>
    </row>
    <row r="63" spans="1:12" ht="14.25" customHeight="1" x14ac:dyDescent="0.25">
      <c r="A63" s="218">
        <f t="shared" si="0"/>
        <v>2076</v>
      </c>
      <c r="B63" s="222">
        <f>'[4]  38-LDO  '!B69</f>
        <v>0</v>
      </c>
      <c r="C63" s="220">
        <f>'[4]  38-LDO  '!C69</f>
        <v>501761.59844396939</v>
      </c>
      <c r="D63" s="220">
        <f t="shared" si="6"/>
        <v>-501761.59844396939</v>
      </c>
      <c r="E63" s="221">
        <f t="shared" si="8"/>
        <v>-1091551723.3909786</v>
      </c>
      <c r="H63" s="218">
        <f t="shared" si="3"/>
        <v>2076</v>
      </c>
      <c r="I63" s="222">
        <f>'[4]  38-LDO  '!B69</f>
        <v>0</v>
      </c>
      <c r="J63" s="220">
        <f>'[4]  38-LDO  '!C69</f>
        <v>501761.59844396939</v>
      </c>
      <c r="K63" s="220">
        <f t="shared" si="7"/>
        <v>-501761.59844396939</v>
      </c>
      <c r="L63" s="221">
        <f t="shared" si="9"/>
        <v>-1091551723.3909786</v>
      </c>
    </row>
    <row r="64" spans="1:12" ht="14.25" customHeight="1" x14ac:dyDescent="0.25">
      <c r="A64" s="218">
        <f t="shared" si="0"/>
        <v>2077</v>
      </c>
      <c r="B64" s="222">
        <f>'[4]  38-LDO  '!B70</f>
        <v>0</v>
      </c>
      <c r="C64" s="220">
        <f>'[4]  38-LDO  '!C70</f>
        <v>420963.16856657306</v>
      </c>
      <c r="D64" s="220">
        <f t="shared" si="6"/>
        <v>-420963.16856657306</v>
      </c>
      <c r="E64" s="221">
        <f t="shared" si="8"/>
        <v>-1091972686.559545</v>
      </c>
      <c r="H64" s="218">
        <f t="shared" si="3"/>
        <v>2077</v>
      </c>
      <c r="I64" s="222">
        <f>'[4]  38-LDO  '!B70</f>
        <v>0</v>
      </c>
      <c r="J64" s="220">
        <f>'[4]  38-LDO  '!C70</f>
        <v>420963.16856657306</v>
      </c>
      <c r="K64" s="220">
        <f t="shared" si="7"/>
        <v>-420963.16856657306</v>
      </c>
      <c r="L64" s="221">
        <f t="shared" si="9"/>
        <v>-1091972686.559545</v>
      </c>
    </row>
    <row r="65" spans="1:12" ht="14.25" customHeight="1" x14ac:dyDescent="0.25">
      <c r="A65" s="218">
        <f t="shared" si="0"/>
        <v>2078</v>
      </c>
      <c r="B65" s="222">
        <f>'[4]  38-LDO  '!B71</f>
        <v>0</v>
      </c>
      <c r="C65" s="220">
        <f>'[4]  38-LDO  '!C71</f>
        <v>447689.2149777796</v>
      </c>
      <c r="D65" s="220">
        <f t="shared" si="6"/>
        <v>-447689.2149777796</v>
      </c>
      <c r="E65" s="221">
        <f t="shared" si="8"/>
        <v>-1092420375.7745228</v>
      </c>
      <c r="H65" s="218">
        <f t="shared" si="3"/>
        <v>2078</v>
      </c>
      <c r="I65" s="222">
        <f>'[4]  38-LDO  '!B71</f>
        <v>0</v>
      </c>
      <c r="J65" s="220">
        <f>'[4]  38-LDO  '!C71</f>
        <v>447689.2149777796</v>
      </c>
      <c r="K65" s="220">
        <f t="shared" si="7"/>
        <v>-447689.2149777796</v>
      </c>
      <c r="L65" s="221">
        <f t="shared" si="9"/>
        <v>-1092420375.7745228</v>
      </c>
    </row>
    <row r="66" spans="1:12" ht="14.25" customHeight="1" x14ac:dyDescent="0.25">
      <c r="A66" s="218">
        <f t="shared" si="0"/>
        <v>2079</v>
      </c>
      <c r="B66" s="222">
        <f>'[4]  38-LDO  '!B72</f>
        <v>0</v>
      </c>
      <c r="C66" s="220">
        <f>'[4]  38-LDO  '!C72</f>
        <v>479705.68394068477</v>
      </c>
      <c r="D66" s="220">
        <f t="shared" si="6"/>
        <v>-479705.68394068477</v>
      </c>
      <c r="E66" s="221">
        <f t="shared" si="8"/>
        <v>-1092900081.4584634</v>
      </c>
      <c r="H66" s="218">
        <f t="shared" si="3"/>
        <v>2079</v>
      </c>
      <c r="I66" s="222">
        <f>'[4]  38-LDO  '!B72</f>
        <v>0</v>
      </c>
      <c r="J66" s="220">
        <f>'[4]  38-LDO  '!C72</f>
        <v>479705.68394068477</v>
      </c>
      <c r="K66" s="220">
        <f t="shared" si="7"/>
        <v>-479705.68394068477</v>
      </c>
      <c r="L66" s="221">
        <f t="shared" si="9"/>
        <v>-1092900081.4584634</v>
      </c>
    </row>
    <row r="67" spans="1:12" ht="14.25" customHeight="1" x14ac:dyDescent="0.25">
      <c r="A67" s="218">
        <f t="shared" si="0"/>
        <v>2080</v>
      </c>
      <c r="B67" s="222">
        <f>'[4]  38-LDO  '!B73</f>
        <v>0</v>
      </c>
      <c r="C67" s="220">
        <f>'[4]  38-LDO  '!C73</f>
        <v>515298.38760642812</v>
      </c>
      <c r="D67" s="220">
        <f t="shared" si="6"/>
        <v>-515298.38760642812</v>
      </c>
      <c r="E67" s="221">
        <f t="shared" si="8"/>
        <v>-1093415379.8460698</v>
      </c>
      <c r="H67" s="218">
        <f t="shared" si="3"/>
        <v>2080</v>
      </c>
      <c r="I67" s="222">
        <f>'[4]  38-LDO  '!B73</f>
        <v>0</v>
      </c>
      <c r="J67" s="220">
        <f>'[4]  38-LDO  '!C73</f>
        <v>515298.38760642812</v>
      </c>
      <c r="K67" s="220">
        <f t="shared" si="7"/>
        <v>-515298.38760642812</v>
      </c>
      <c r="L67" s="221">
        <f t="shared" si="9"/>
        <v>-1093415379.8460698</v>
      </c>
    </row>
    <row r="68" spans="1:12" ht="14.25" customHeight="1" x14ac:dyDescent="0.25">
      <c r="A68" s="218">
        <f t="shared" ref="A68:A81" si="10">A67+1</f>
        <v>2081</v>
      </c>
      <c r="B68" s="222">
        <f>'[4]  38-LDO  '!B74</f>
        <v>0</v>
      </c>
      <c r="C68" s="220">
        <f>'[4]  38-LDO  '!C74</f>
        <v>553829.31496279221</v>
      </c>
      <c r="D68" s="220">
        <f t="shared" si="6"/>
        <v>-553829.31496279221</v>
      </c>
      <c r="E68" s="221">
        <f t="shared" si="8"/>
        <v>-1093969209.1610327</v>
      </c>
      <c r="H68" s="218">
        <f t="shared" ref="H68:H81" si="11">H67+1</f>
        <v>2081</v>
      </c>
      <c r="I68" s="222">
        <f>'[4]  38-LDO  '!B74</f>
        <v>0</v>
      </c>
      <c r="J68" s="220">
        <f>'[4]  38-LDO  '!C74</f>
        <v>553829.31496279221</v>
      </c>
      <c r="K68" s="220">
        <f t="shared" si="7"/>
        <v>-553829.31496279221</v>
      </c>
      <c r="L68" s="221">
        <f t="shared" si="9"/>
        <v>-1093969209.1610327</v>
      </c>
    </row>
    <row r="69" spans="1:12" ht="14.25" customHeight="1" x14ac:dyDescent="0.25">
      <c r="A69" s="218">
        <f t="shared" si="10"/>
        <v>2082</v>
      </c>
      <c r="B69" s="222">
        <f>'[4]  38-LDO  '!B75</f>
        <v>0</v>
      </c>
      <c r="C69" s="220">
        <f>'[4]  38-LDO  '!C75</f>
        <v>10874.2342755143</v>
      </c>
      <c r="D69" s="220">
        <f t="shared" si="6"/>
        <v>-10874.2342755143</v>
      </c>
      <c r="E69" s="221">
        <f t="shared" si="8"/>
        <v>-1093980083.3953083</v>
      </c>
      <c r="H69" s="218">
        <f t="shared" si="11"/>
        <v>2082</v>
      </c>
      <c r="I69" s="222">
        <f>'[4]  38-LDO  '!B75</f>
        <v>0</v>
      </c>
      <c r="J69" s="220">
        <f>'[4]  38-LDO  '!C75</f>
        <v>10874.2342755143</v>
      </c>
      <c r="K69" s="220">
        <f t="shared" si="7"/>
        <v>-10874.2342755143</v>
      </c>
      <c r="L69" s="221">
        <f t="shared" si="9"/>
        <v>-1093980083.3953083</v>
      </c>
    </row>
    <row r="70" spans="1:12" ht="14.25" customHeight="1" x14ac:dyDescent="0.25">
      <c r="A70" s="218">
        <f t="shared" si="10"/>
        <v>2083</v>
      </c>
      <c r="B70" s="222">
        <f>'[4]  38-LDO  '!B76</f>
        <v>0</v>
      </c>
      <c r="C70" s="220">
        <f>'[4]  38-LDO  '!C76</f>
        <v>0</v>
      </c>
      <c r="D70" s="220">
        <f t="shared" si="6"/>
        <v>0</v>
      </c>
      <c r="E70" s="221">
        <f t="shared" si="8"/>
        <v>-1093980083.3953083</v>
      </c>
      <c r="H70" s="218">
        <f t="shared" si="11"/>
        <v>2083</v>
      </c>
      <c r="I70" s="222">
        <f>'[4]  38-LDO  '!B76</f>
        <v>0</v>
      </c>
      <c r="J70" s="220">
        <f>'[4]  38-LDO  '!C76</f>
        <v>0</v>
      </c>
      <c r="K70" s="220">
        <f t="shared" si="7"/>
        <v>0</v>
      </c>
      <c r="L70" s="221">
        <f t="shared" si="9"/>
        <v>-1093980083.3953083</v>
      </c>
    </row>
    <row r="71" spans="1:12" ht="14.25" customHeight="1" x14ac:dyDescent="0.25">
      <c r="A71" s="218">
        <f t="shared" si="10"/>
        <v>2084</v>
      </c>
      <c r="B71" s="222">
        <f>'[4]  38-LDO  '!B77</f>
        <v>0</v>
      </c>
      <c r="C71" s="220">
        <f>'[4]  38-LDO  '!C77</f>
        <v>0</v>
      </c>
      <c r="D71" s="220">
        <f t="shared" si="6"/>
        <v>0</v>
      </c>
      <c r="E71" s="221">
        <f t="shared" si="8"/>
        <v>-1093980083.3953083</v>
      </c>
      <c r="H71" s="218">
        <f t="shared" si="11"/>
        <v>2084</v>
      </c>
      <c r="I71" s="222">
        <f>'[4]  38-LDO  '!B77</f>
        <v>0</v>
      </c>
      <c r="J71" s="220">
        <f>'[4]  38-LDO  '!C77</f>
        <v>0</v>
      </c>
      <c r="K71" s="220">
        <f t="shared" si="7"/>
        <v>0</v>
      </c>
      <c r="L71" s="221">
        <f t="shared" si="9"/>
        <v>-1093980083.3953083</v>
      </c>
    </row>
    <row r="72" spans="1:12" ht="14.25" customHeight="1" x14ac:dyDescent="0.25">
      <c r="A72" s="218">
        <f t="shared" si="10"/>
        <v>2085</v>
      </c>
      <c r="B72" s="222">
        <f>'[4]  38-LDO  '!B78</f>
        <v>0</v>
      </c>
      <c r="C72" s="220">
        <f>'[4]  38-LDO  '!C78</f>
        <v>0</v>
      </c>
      <c r="D72" s="220">
        <f t="shared" si="6"/>
        <v>0</v>
      </c>
      <c r="E72" s="221">
        <f t="shared" si="8"/>
        <v>-1093980083.3953083</v>
      </c>
      <c r="H72" s="218">
        <f t="shared" si="11"/>
        <v>2085</v>
      </c>
      <c r="I72" s="222">
        <f>'[4]  38-LDO  '!B78</f>
        <v>0</v>
      </c>
      <c r="J72" s="220">
        <f>'[4]  38-LDO  '!C78</f>
        <v>0</v>
      </c>
      <c r="K72" s="220">
        <f t="shared" si="7"/>
        <v>0</v>
      </c>
      <c r="L72" s="221">
        <f t="shared" si="9"/>
        <v>-1093980083.3953083</v>
      </c>
    </row>
    <row r="73" spans="1:12" ht="14.25" customHeight="1" x14ac:dyDescent="0.25">
      <c r="A73" s="218">
        <f t="shared" si="10"/>
        <v>2086</v>
      </c>
      <c r="B73" s="222">
        <f>'[4]  38-LDO  '!B79</f>
        <v>0</v>
      </c>
      <c r="C73" s="220">
        <f>'[4]  38-LDO  '!C79</f>
        <v>0</v>
      </c>
      <c r="D73" s="220">
        <f t="shared" si="6"/>
        <v>0</v>
      </c>
      <c r="E73" s="221">
        <f t="shared" si="8"/>
        <v>-1093980083.3953083</v>
      </c>
      <c r="H73" s="218">
        <f t="shared" si="11"/>
        <v>2086</v>
      </c>
      <c r="I73" s="222">
        <f>'[4]  38-LDO  '!B79</f>
        <v>0</v>
      </c>
      <c r="J73" s="220">
        <f>'[4]  38-LDO  '!C79</f>
        <v>0</v>
      </c>
      <c r="K73" s="220">
        <f t="shared" si="7"/>
        <v>0</v>
      </c>
      <c r="L73" s="221">
        <f t="shared" si="9"/>
        <v>-1093980083.3953083</v>
      </c>
    </row>
    <row r="74" spans="1:12" ht="14.25" customHeight="1" x14ac:dyDescent="0.25">
      <c r="A74" s="218">
        <f t="shared" si="10"/>
        <v>2087</v>
      </c>
      <c r="B74" s="222">
        <f>'[4]  38-LDO  '!B80</f>
        <v>0</v>
      </c>
      <c r="C74" s="220">
        <f>'[4]  38-LDO  '!C80</f>
        <v>0</v>
      </c>
      <c r="D74" s="220">
        <f t="shared" si="6"/>
        <v>0</v>
      </c>
      <c r="E74" s="221">
        <f t="shared" si="8"/>
        <v>-1093980083.3953083</v>
      </c>
      <c r="H74" s="218">
        <f t="shared" si="11"/>
        <v>2087</v>
      </c>
      <c r="I74" s="222">
        <f>'[4]  38-LDO  '!B80</f>
        <v>0</v>
      </c>
      <c r="J74" s="220">
        <f>'[4]  38-LDO  '!C80</f>
        <v>0</v>
      </c>
      <c r="K74" s="220">
        <f t="shared" si="7"/>
        <v>0</v>
      </c>
      <c r="L74" s="221">
        <f t="shared" si="9"/>
        <v>-1093980083.3953083</v>
      </c>
    </row>
    <row r="75" spans="1:12" ht="14.25" customHeight="1" x14ac:dyDescent="0.25">
      <c r="A75" s="218">
        <f t="shared" si="10"/>
        <v>2088</v>
      </c>
      <c r="B75" s="222">
        <f>'[4]  38-LDO  '!B81</f>
        <v>0</v>
      </c>
      <c r="C75" s="220">
        <f>'[4]  38-LDO  '!C81</f>
        <v>0</v>
      </c>
      <c r="D75" s="220">
        <f t="shared" si="6"/>
        <v>0</v>
      </c>
      <c r="E75" s="221">
        <f t="shared" si="8"/>
        <v>-1093980083.3953083</v>
      </c>
      <c r="H75" s="218">
        <f t="shared" si="11"/>
        <v>2088</v>
      </c>
      <c r="I75" s="222">
        <f>'[4]  38-LDO  '!B81</f>
        <v>0</v>
      </c>
      <c r="J75" s="220">
        <f>'[4]  38-LDO  '!C81</f>
        <v>0</v>
      </c>
      <c r="K75" s="220">
        <f t="shared" si="7"/>
        <v>0</v>
      </c>
      <c r="L75" s="221">
        <f t="shared" si="9"/>
        <v>-1093980083.3953083</v>
      </c>
    </row>
    <row r="76" spans="1:12" ht="14.25" customHeight="1" x14ac:dyDescent="0.25">
      <c r="A76" s="218">
        <f t="shared" si="10"/>
        <v>2089</v>
      </c>
      <c r="B76" s="222">
        <f>'[4]  38-LDO  '!B82</f>
        <v>0</v>
      </c>
      <c r="C76" s="220">
        <f>'[4]  38-LDO  '!C82</f>
        <v>0</v>
      </c>
      <c r="D76" s="220">
        <f t="shared" si="6"/>
        <v>0</v>
      </c>
      <c r="E76" s="221">
        <f t="shared" si="8"/>
        <v>-1093980083.3953083</v>
      </c>
      <c r="H76" s="218">
        <f t="shared" si="11"/>
        <v>2089</v>
      </c>
      <c r="I76" s="222">
        <f>'[4]  38-LDO  '!B82</f>
        <v>0</v>
      </c>
      <c r="J76" s="220">
        <f>'[4]  38-LDO  '!C82</f>
        <v>0</v>
      </c>
      <c r="K76" s="220">
        <f t="shared" si="7"/>
        <v>0</v>
      </c>
      <c r="L76" s="221">
        <f t="shared" si="9"/>
        <v>-1093980083.3953083</v>
      </c>
    </row>
    <row r="77" spans="1:12" ht="14.25" customHeight="1" x14ac:dyDescent="0.25">
      <c r="A77" s="218">
        <f t="shared" si="10"/>
        <v>2090</v>
      </c>
      <c r="B77" s="222">
        <f>'[4]  38-LDO  '!B83</f>
        <v>0</v>
      </c>
      <c r="C77" s="220">
        <f>'[4]  38-LDO  '!C83</f>
        <v>0</v>
      </c>
      <c r="D77" s="220">
        <f t="shared" si="6"/>
        <v>0</v>
      </c>
      <c r="E77" s="221">
        <f t="shared" si="8"/>
        <v>-1093980083.3953083</v>
      </c>
      <c r="H77" s="218">
        <f t="shared" si="11"/>
        <v>2090</v>
      </c>
      <c r="I77" s="222">
        <f>'[4]  38-LDO  '!B83</f>
        <v>0</v>
      </c>
      <c r="J77" s="220">
        <f>'[4]  38-LDO  '!C83</f>
        <v>0</v>
      </c>
      <c r="K77" s="220">
        <f t="shared" si="7"/>
        <v>0</v>
      </c>
      <c r="L77" s="221">
        <f t="shared" si="9"/>
        <v>-1093980083.3953083</v>
      </c>
    </row>
    <row r="78" spans="1:12" ht="14.25" customHeight="1" x14ac:dyDescent="0.25">
      <c r="A78" s="218">
        <f t="shared" si="10"/>
        <v>2091</v>
      </c>
      <c r="B78" s="222">
        <f>'[4]  38-LDO  '!B84</f>
        <v>0</v>
      </c>
      <c r="C78" s="220">
        <f>'[4]  38-LDO  '!C84</f>
        <v>0</v>
      </c>
      <c r="D78" s="220">
        <f t="shared" si="6"/>
        <v>0</v>
      </c>
      <c r="E78" s="221">
        <f t="shared" si="8"/>
        <v>-1093980083.3953083</v>
      </c>
      <c r="H78" s="218">
        <f t="shared" si="11"/>
        <v>2091</v>
      </c>
      <c r="I78" s="222">
        <f>'[4]  38-LDO  '!B84</f>
        <v>0</v>
      </c>
      <c r="J78" s="220">
        <f>'[4]  38-LDO  '!C84</f>
        <v>0</v>
      </c>
      <c r="K78" s="220">
        <f t="shared" si="7"/>
        <v>0</v>
      </c>
      <c r="L78" s="221">
        <f t="shared" si="9"/>
        <v>-1093980083.3953083</v>
      </c>
    </row>
    <row r="79" spans="1:12" ht="14.25" customHeight="1" x14ac:dyDescent="0.25">
      <c r="A79" s="218">
        <f t="shared" si="10"/>
        <v>2092</v>
      </c>
      <c r="B79" s="222">
        <f>'[4]  38-LDO  '!B85</f>
        <v>0</v>
      </c>
      <c r="C79" s="220">
        <f>'[4]  38-LDO  '!C85</f>
        <v>0</v>
      </c>
      <c r="D79" s="220">
        <f t="shared" si="6"/>
        <v>0</v>
      </c>
      <c r="E79" s="221">
        <f t="shared" si="8"/>
        <v>-1093980083.3953083</v>
      </c>
      <c r="H79" s="218">
        <f t="shared" si="11"/>
        <v>2092</v>
      </c>
      <c r="I79" s="222">
        <f>'[4]  38-LDO  '!B85</f>
        <v>0</v>
      </c>
      <c r="J79" s="220">
        <f>'[4]  38-LDO  '!C85</f>
        <v>0</v>
      </c>
      <c r="K79" s="220">
        <f t="shared" si="7"/>
        <v>0</v>
      </c>
      <c r="L79" s="221">
        <f t="shared" si="9"/>
        <v>-1093980083.3953083</v>
      </c>
    </row>
    <row r="80" spans="1:12" ht="14.25" customHeight="1" x14ac:dyDescent="0.25">
      <c r="A80" s="218">
        <f t="shared" si="10"/>
        <v>2093</v>
      </c>
      <c r="B80" s="222">
        <f>'[4]  38-LDO  '!B86</f>
        <v>0</v>
      </c>
      <c r="C80" s="220">
        <f>'[4]  38-LDO  '!C86</f>
        <v>0</v>
      </c>
      <c r="D80" s="220">
        <f t="shared" si="6"/>
        <v>0</v>
      </c>
      <c r="E80" s="221">
        <f t="shared" si="8"/>
        <v>-1093980083.3953083</v>
      </c>
      <c r="H80" s="218">
        <f t="shared" si="11"/>
        <v>2093</v>
      </c>
      <c r="I80" s="222">
        <f>'[4]  38-LDO  '!B86</f>
        <v>0</v>
      </c>
      <c r="J80" s="220">
        <f>'[4]  38-LDO  '!C86</f>
        <v>0</v>
      </c>
      <c r="K80" s="220">
        <f t="shared" si="7"/>
        <v>0</v>
      </c>
      <c r="L80" s="221">
        <f t="shared" si="9"/>
        <v>-1093980083.3953083</v>
      </c>
    </row>
    <row r="81" spans="1:12" ht="14.25" customHeight="1" x14ac:dyDescent="0.25">
      <c r="A81" s="218">
        <f t="shared" si="10"/>
        <v>2094</v>
      </c>
      <c r="B81" s="222">
        <f>'[4]  38-LDO  '!B87</f>
        <v>0</v>
      </c>
      <c r="C81" s="220">
        <f>'[4]  38-LDO  '!C87</f>
        <v>0</v>
      </c>
      <c r="D81" s="220">
        <f t="shared" si="6"/>
        <v>0</v>
      </c>
      <c r="E81" s="221">
        <f t="shared" si="8"/>
        <v>-1093980083.3953083</v>
      </c>
      <c r="H81" s="218">
        <f t="shared" si="11"/>
        <v>2094</v>
      </c>
      <c r="I81" s="222">
        <f>'[4]  38-LDO  '!B87</f>
        <v>0</v>
      </c>
      <c r="J81" s="220">
        <f>'[4]  38-LDO  '!C87</f>
        <v>0</v>
      </c>
      <c r="K81" s="220">
        <f t="shared" si="7"/>
        <v>0</v>
      </c>
      <c r="L81" s="221">
        <f t="shared" si="9"/>
        <v>-1093980083.3953083</v>
      </c>
    </row>
    <row r="82" spans="1:12" ht="14.25" customHeight="1" x14ac:dyDescent="0.25">
      <c r="A82" s="223">
        <f>A81+1</f>
        <v>2095</v>
      </c>
      <c r="B82" s="224">
        <f>'[4]  38-LDO  '!B88</f>
        <v>0</v>
      </c>
      <c r="C82" s="225">
        <f>'[4]  38-LDO  '!C88</f>
        <v>0</v>
      </c>
      <c r="D82" s="225">
        <f t="shared" si="6"/>
        <v>0</v>
      </c>
      <c r="E82" s="226">
        <f t="shared" si="8"/>
        <v>-1093980083.3953083</v>
      </c>
      <c r="H82" s="223">
        <f>H81+1</f>
        <v>2095</v>
      </c>
      <c r="I82" s="224">
        <f>'[4]  38-LDO  '!B88</f>
        <v>0</v>
      </c>
      <c r="J82" s="225">
        <f>'[4]  38-LDO  '!C88</f>
        <v>0</v>
      </c>
      <c r="K82" s="225">
        <f t="shared" si="7"/>
        <v>0</v>
      </c>
      <c r="L82" s="226">
        <f t="shared" si="9"/>
        <v>-1093980083.3953083</v>
      </c>
    </row>
    <row r="83" spans="1:12" ht="21" x14ac:dyDescent="0.35">
      <c r="E83" s="17"/>
      <c r="L83" s="17"/>
    </row>
    <row r="84" spans="1:12" s="2" customFormat="1" ht="15.75" x14ac:dyDescent="0.25">
      <c r="F84"/>
    </row>
    <row r="85" spans="1:12" s="2" customFormat="1" ht="15.75" x14ac:dyDescent="0.25">
      <c r="F85"/>
    </row>
    <row r="86" spans="1:12" s="2" customFormat="1" ht="6" customHeight="1" x14ac:dyDescent="0.25">
      <c r="F86"/>
    </row>
  </sheetData>
  <mergeCells count="8">
    <mergeCell ref="H1:L1"/>
    <mergeCell ref="H2:L2"/>
    <mergeCell ref="H4:H5"/>
    <mergeCell ref="I6:K6"/>
    <mergeCell ref="A1:E1"/>
    <mergeCell ref="A2:E2"/>
    <mergeCell ref="A4:A5"/>
    <mergeCell ref="B6:D6"/>
  </mergeCells>
  <conditionalFormatting sqref="B7:E42 B46:E82">
    <cfRule type="cellIs" dxfId="7" priority="5" operator="lessThan">
      <formula>0</formula>
    </cfRule>
  </conditionalFormatting>
  <conditionalFormatting sqref="B43:E45">
    <cfRule type="cellIs" dxfId="6" priority="3" operator="lessThan">
      <formula>0</formula>
    </cfRule>
  </conditionalFormatting>
  <conditionalFormatting sqref="I43:L45">
    <cfRule type="cellIs" dxfId="5" priority="1" operator="lessThan">
      <formula>0</formula>
    </cfRule>
  </conditionalFormatting>
  <conditionalFormatting sqref="I7:L42 I46:L82">
    <cfRule type="cellIs" dxfId="4" priority="2" operator="lessThan">
      <formula>0</formula>
    </cfRule>
  </conditionalFormatting>
  <pageMargins left="1.1023622047244095" right="0.51181102362204722" top="1.4960629921259843" bottom="1.259842519685039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L86"/>
  <sheetViews>
    <sheetView showGridLines="0" zoomScaleNormal="100" workbookViewId="0">
      <selection sqref="A1:E1"/>
    </sheetView>
  </sheetViews>
  <sheetFormatPr defaultRowHeight="15" x14ac:dyDescent="0.25"/>
  <cols>
    <col min="1" max="1" width="10.140625" customWidth="1"/>
    <col min="2" max="4" width="18.28515625" customWidth="1"/>
    <col min="5" max="5" width="18.7109375" customWidth="1"/>
    <col min="6" max="6" width="13.5703125" customWidth="1"/>
    <col min="8" max="8" width="10.140625" customWidth="1"/>
    <col min="9" max="11" width="18.28515625" customWidth="1"/>
    <col min="12" max="12" width="18.7109375" customWidth="1"/>
  </cols>
  <sheetData>
    <row r="1" spans="1:12" s="2" customFormat="1" ht="15.75" x14ac:dyDescent="0.25">
      <c r="A1" s="332" t="s">
        <v>201</v>
      </c>
      <c r="B1" s="332"/>
      <c r="C1" s="332"/>
      <c r="D1" s="332"/>
      <c r="E1" s="332"/>
      <c r="H1" s="332" t="s">
        <v>201</v>
      </c>
      <c r="I1" s="332"/>
      <c r="J1" s="332"/>
      <c r="K1" s="332"/>
      <c r="L1" s="332"/>
    </row>
    <row r="2" spans="1:12" s="2" customFormat="1" ht="15.75" x14ac:dyDescent="0.25">
      <c r="A2" s="332" t="s">
        <v>204</v>
      </c>
      <c r="B2" s="332"/>
      <c r="C2" s="332"/>
      <c r="D2" s="332"/>
      <c r="E2" s="332"/>
      <c r="H2" s="332" t="s">
        <v>205</v>
      </c>
      <c r="I2" s="332"/>
      <c r="J2" s="332"/>
      <c r="K2" s="332"/>
      <c r="L2" s="332"/>
    </row>
    <row r="3" spans="1:12" s="2" customFormat="1" ht="6" customHeight="1" x14ac:dyDescent="0.25"/>
    <row r="4" spans="1:12" ht="33" customHeight="1" x14ac:dyDescent="0.25">
      <c r="A4" s="366" t="s">
        <v>19</v>
      </c>
      <c r="B4" s="229" t="s">
        <v>20</v>
      </c>
      <c r="C4" s="230" t="s">
        <v>21</v>
      </c>
      <c r="D4" s="229" t="s">
        <v>22</v>
      </c>
      <c r="E4" s="231" t="s">
        <v>23</v>
      </c>
      <c r="H4" s="370" t="s">
        <v>19</v>
      </c>
      <c r="I4" s="235" t="s">
        <v>20</v>
      </c>
      <c r="J4" s="236" t="s">
        <v>21</v>
      </c>
      <c r="K4" s="235" t="s">
        <v>22</v>
      </c>
      <c r="L4" s="237" t="s">
        <v>23</v>
      </c>
    </row>
    <row r="5" spans="1:12" ht="27.75" customHeight="1" x14ac:dyDescent="0.25">
      <c r="A5" s="367"/>
      <c r="B5" s="232" t="s">
        <v>24</v>
      </c>
      <c r="C5" s="232" t="s">
        <v>25</v>
      </c>
      <c r="D5" s="232" t="s">
        <v>26</v>
      </c>
      <c r="E5" s="232" t="s">
        <v>27</v>
      </c>
      <c r="H5" s="371"/>
      <c r="I5" s="238" t="s">
        <v>24</v>
      </c>
      <c r="J5" s="238" t="s">
        <v>25</v>
      </c>
      <c r="K5" s="238" t="s">
        <v>26</v>
      </c>
      <c r="L5" s="238" t="s">
        <v>27</v>
      </c>
    </row>
    <row r="6" spans="1:12" ht="14.25" customHeight="1" x14ac:dyDescent="0.25">
      <c r="A6" s="216">
        <f>'[1]1-PREMISSA'!$C$6-1</f>
        <v>2019</v>
      </c>
      <c r="B6" s="368"/>
      <c r="C6" s="369"/>
      <c r="D6" s="369"/>
      <c r="E6" s="217">
        <f>'[4]  38-LDO  '!$Q$12</f>
        <v>55125034.789999999</v>
      </c>
      <c r="H6" s="216">
        <f>'[1]1-PREMISSA'!$C$6-1</f>
        <v>2019</v>
      </c>
      <c r="I6" s="364"/>
      <c r="J6" s="365"/>
      <c r="K6" s="365"/>
      <c r="L6" s="217">
        <f>'[4]  38-LDO  '!$W$12</f>
        <v>55125034.789999999</v>
      </c>
    </row>
    <row r="7" spans="1:12" ht="14.25" customHeight="1" x14ac:dyDescent="0.25">
      <c r="A7" s="218">
        <f>A6+1</f>
        <v>2020</v>
      </c>
      <c r="B7" s="222">
        <f>'[4]  38-LDO  '!N13</f>
        <v>16848349.231912039</v>
      </c>
      <c r="C7" s="220">
        <f>'[4]  38-LDO  '!O13</f>
        <v>10179977.952217996</v>
      </c>
      <c r="D7" s="220">
        <f>'[4]  38-LDO  '!P13</f>
        <v>6668371.2796940431</v>
      </c>
      <c r="E7" s="221">
        <f>'[4]  38-LDO  '!Q13</f>
        <v>61793406.069694042</v>
      </c>
      <c r="H7" s="218">
        <f>H6+1</f>
        <v>2020</v>
      </c>
      <c r="I7" s="222">
        <f>'[4]  38-LDO  '!T13</f>
        <v>17033249.8702759</v>
      </c>
      <c r="J7" s="220">
        <f>'[4]  38-LDO  '!U13</f>
        <v>10180728.248584908</v>
      </c>
      <c r="K7" s="220">
        <f>'[4]  38-LDO  '!V13</f>
        <v>6852521.6216909923</v>
      </c>
      <c r="L7" s="221">
        <f>'[4]  38-LDO  '!W13</f>
        <v>61977556.411690995</v>
      </c>
    </row>
    <row r="8" spans="1:12" ht="14.25" customHeight="1" x14ac:dyDescent="0.25">
      <c r="A8" s="218">
        <f t="shared" ref="A8:A67" si="0">A7+1</f>
        <v>2021</v>
      </c>
      <c r="B8" s="222">
        <f>'[4]  38-LDO  '!N14</f>
        <v>17670540.387325555</v>
      </c>
      <c r="C8" s="220">
        <f>'[4]  38-LDO  '!O14</f>
        <v>10181136.178489788</v>
      </c>
      <c r="D8" s="220">
        <f>'[4]  38-LDO  '!P14</f>
        <v>7489404.2088357676</v>
      </c>
      <c r="E8" s="221">
        <f>'[4]  38-LDO  '!Q14</f>
        <v>69282810.278529808</v>
      </c>
      <c r="H8" s="218">
        <f t="shared" ref="H8:H67" si="1">H7+1</f>
        <v>2021</v>
      </c>
      <c r="I8" s="222">
        <f>'[4]  38-LDO  '!T14</f>
        <v>17892399.044977769</v>
      </c>
      <c r="J8" s="220">
        <f>'[4]  38-LDO  '!U14</f>
        <v>10196707.1220544</v>
      </c>
      <c r="K8" s="220">
        <f>'[4]  38-LDO  '!V14</f>
        <v>7695691.9229233693</v>
      </c>
      <c r="L8" s="221">
        <f>'[4]  38-LDO  '!W14</f>
        <v>69673248.334614366</v>
      </c>
    </row>
    <row r="9" spans="1:12" ht="14.25" customHeight="1" x14ac:dyDescent="0.25">
      <c r="A9" s="218">
        <f t="shared" si="0"/>
        <v>2022</v>
      </c>
      <c r="B9" s="222">
        <f>'[4]  38-LDO  '!N15</f>
        <v>17883850.885364514</v>
      </c>
      <c r="C9" s="220">
        <f>'[4]  38-LDO  '!O15</f>
        <v>13098402.373003073</v>
      </c>
      <c r="D9" s="220">
        <f>'[4]  38-LDO  '!P15</f>
        <v>4785448.5123614408</v>
      </c>
      <c r="E9" s="221">
        <f>'[4]  38-LDO  '!Q15</f>
        <v>74068258.790891245</v>
      </c>
      <c r="H9" s="218">
        <f t="shared" si="1"/>
        <v>2022</v>
      </c>
      <c r="I9" s="222">
        <f>'[4]  38-LDO  '!T15</f>
        <v>18894671.003417663</v>
      </c>
      <c r="J9" s="220">
        <f>'[4]  38-LDO  '!U15</f>
        <v>13118936.92532381</v>
      </c>
      <c r="K9" s="220">
        <f>'[4]  38-LDO  '!V15</f>
        <v>5775734.0780938528</v>
      </c>
      <c r="L9" s="221">
        <f>'[4]  38-LDO  '!W15</f>
        <v>75448982.412708223</v>
      </c>
    </row>
    <row r="10" spans="1:12" ht="14.25" customHeight="1" x14ac:dyDescent="0.25">
      <c r="A10" s="218">
        <f t="shared" si="0"/>
        <v>2023</v>
      </c>
      <c r="B10" s="222">
        <f>'[4]  38-LDO  '!N16</f>
        <v>18484967.504888721</v>
      </c>
      <c r="C10" s="220">
        <f>'[4]  38-LDO  '!O16</f>
        <v>16242123.579760328</v>
      </c>
      <c r="D10" s="220">
        <f>'[4]  38-LDO  '!P16</f>
        <v>2242843.9251283929</v>
      </c>
      <c r="E10" s="221">
        <f>'[4]  38-LDO  '!Q16</f>
        <v>76311102.71601963</v>
      </c>
      <c r="H10" s="218">
        <f t="shared" si="1"/>
        <v>2023</v>
      </c>
      <c r="I10" s="222">
        <f>'[4]  38-LDO  '!T16</f>
        <v>20400187.254916932</v>
      </c>
      <c r="J10" s="220">
        <f>'[4]  38-LDO  '!U16</f>
        <v>16327552.371657809</v>
      </c>
      <c r="K10" s="220">
        <f>'[4]  38-LDO  '!V16</f>
        <v>4072634.8832591232</v>
      </c>
      <c r="L10" s="221">
        <f>'[4]  38-LDO  '!W16</f>
        <v>79521617.29596734</v>
      </c>
    </row>
    <row r="11" spans="1:12" ht="14.25" customHeight="1" x14ac:dyDescent="0.25">
      <c r="A11" s="218">
        <f t="shared" si="0"/>
        <v>2024</v>
      </c>
      <c r="B11" s="222">
        <f>'[4]  38-LDO  '!N17</f>
        <v>19381266.499347765</v>
      </c>
      <c r="C11" s="220">
        <f>'[4]  38-LDO  '!O17</f>
        <v>18113103.032628775</v>
      </c>
      <c r="D11" s="220">
        <f>'[4]  38-LDO  '!P17</f>
        <v>1268163.4667189904</v>
      </c>
      <c r="E11" s="221">
        <f>'[4]  38-LDO  '!Q17</f>
        <v>77579266.182738617</v>
      </c>
      <c r="H11" s="218">
        <f t="shared" si="1"/>
        <v>2024</v>
      </c>
      <c r="I11" s="222">
        <f>'[4]  38-LDO  '!T17</f>
        <v>21886859.178382136</v>
      </c>
      <c r="J11" s="220">
        <f>'[4]  38-LDO  '!U17</f>
        <v>18268529.547756128</v>
      </c>
      <c r="K11" s="220">
        <f>'[4]  38-LDO  '!V17</f>
        <v>3618329.6306260079</v>
      </c>
      <c r="L11" s="221">
        <f>'[4]  38-LDO  '!W17</f>
        <v>83139946.926593348</v>
      </c>
    </row>
    <row r="12" spans="1:12" ht="14.25" customHeight="1" x14ac:dyDescent="0.25">
      <c r="A12" s="218">
        <f t="shared" si="0"/>
        <v>2025</v>
      </c>
      <c r="B12" s="222">
        <f>'[4]  38-LDO  '!N18</f>
        <v>20378816.196160682</v>
      </c>
      <c r="C12" s="220">
        <f>'[4]  38-LDO  '!O18</f>
        <v>19596814.387720153</v>
      </c>
      <c r="D12" s="220">
        <f>'[4]  38-LDO  '!P18</f>
        <v>782001.80844052881</v>
      </c>
      <c r="E12" s="221">
        <f>'[4]  38-LDO  '!Q18</f>
        <v>78361267.991179138</v>
      </c>
      <c r="H12" s="218">
        <f t="shared" si="1"/>
        <v>2025</v>
      </c>
      <c r="I12" s="222">
        <f>'[4]  38-LDO  '!T18</f>
        <v>23394108.97260908</v>
      </c>
      <c r="J12" s="220">
        <f>'[4]  38-LDO  '!U18</f>
        <v>19793479.289226279</v>
      </c>
      <c r="K12" s="220">
        <f>'[4]  38-LDO  '!V18</f>
        <v>3600629.6833828017</v>
      </c>
      <c r="L12" s="221">
        <f>'[4]  38-LDO  '!W18</f>
        <v>86740576.609976143</v>
      </c>
    </row>
    <row r="13" spans="1:12" ht="14.25" customHeight="1" x14ac:dyDescent="0.25">
      <c r="A13" s="218">
        <f t="shared" si="0"/>
        <v>2026</v>
      </c>
      <c r="B13" s="222">
        <f>'[4]  38-LDO  '!N19</f>
        <v>21720571.533088028</v>
      </c>
      <c r="C13" s="220">
        <f>'[4]  38-LDO  '!O19</f>
        <v>20976959.306027275</v>
      </c>
      <c r="D13" s="220">
        <f>'[4]  38-LDO  '!P19</f>
        <v>743612.22706075385</v>
      </c>
      <c r="E13" s="221">
        <f>'[4]  38-LDO  '!Q19</f>
        <v>79104880.218239889</v>
      </c>
      <c r="H13" s="218">
        <f t="shared" si="1"/>
        <v>2026</v>
      </c>
      <c r="I13" s="222">
        <f>'[4]  38-LDO  '!T19</f>
        <v>25240832.761231333</v>
      </c>
      <c r="J13" s="220">
        <f>'[4]  38-LDO  '!U19</f>
        <v>21204895.374306146</v>
      </c>
      <c r="K13" s="220">
        <f>'[4]  38-LDO  '!V19</f>
        <v>4035937.386925187</v>
      </c>
      <c r="L13" s="221">
        <f>'[4]  38-LDO  '!W19</f>
        <v>90776513.996901333</v>
      </c>
    </row>
    <row r="14" spans="1:12" ht="14.25" customHeight="1" x14ac:dyDescent="0.25">
      <c r="A14" s="218">
        <f t="shared" si="0"/>
        <v>2027</v>
      </c>
      <c r="B14" s="222">
        <f>'[4]  38-LDO  '!N20</f>
        <v>22735019.986432821</v>
      </c>
      <c r="C14" s="220">
        <f>'[4]  38-LDO  '!O20</f>
        <v>23458450.410100009</v>
      </c>
      <c r="D14" s="220">
        <f>'[4]  38-LDO  '!P20</f>
        <v>-723430.42366718873</v>
      </c>
      <c r="E14" s="221">
        <f>'[4]  38-LDO  '!Q20</f>
        <v>78381449.794572696</v>
      </c>
      <c r="H14" s="218">
        <f t="shared" si="1"/>
        <v>2027</v>
      </c>
      <c r="I14" s="222">
        <f>'[4]  38-LDO  '!T20</f>
        <v>27073487.537366696</v>
      </c>
      <c r="J14" s="220">
        <f>'[4]  38-LDO  '!U20</f>
        <v>23716335.293661792</v>
      </c>
      <c r="K14" s="220">
        <f>'[4]  38-LDO  '!V20</f>
        <v>3357152.2437049039</v>
      </c>
      <c r="L14" s="221">
        <f>'[4]  38-LDO  '!W20</f>
        <v>94133666.240606233</v>
      </c>
    </row>
    <row r="15" spans="1:12" ht="14.25" customHeight="1" x14ac:dyDescent="0.25">
      <c r="A15" s="218">
        <f t="shared" si="0"/>
        <v>2028</v>
      </c>
      <c r="B15" s="222">
        <f>'[4]  38-LDO  '!N21</f>
        <v>23856792.72554658</v>
      </c>
      <c r="C15" s="220">
        <f>'[4]  38-LDO  '!O21</f>
        <v>26411121.730108652</v>
      </c>
      <c r="D15" s="220">
        <f>'[4]  38-LDO  '!P21</f>
        <v>-2554329.0045620725</v>
      </c>
      <c r="E15" s="221">
        <f>'[4]  38-LDO  '!Q21</f>
        <v>75827120.790010631</v>
      </c>
      <c r="H15" s="218">
        <f t="shared" si="1"/>
        <v>2028</v>
      </c>
      <c r="I15" s="222">
        <f>'[4]  38-LDO  '!T21</f>
        <v>29183204.296379682</v>
      </c>
      <c r="J15" s="220">
        <f>'[4]  38-LDO  '!U21</f>
        <v>26721801.301869653</v>
      </c>
      <c r="K15" s="220">
        <f>'[4]  38-LDO  '!V21</f>
        <v>2461402.9945100285</v>
      </c>
      <c r="L15" s="221">
        <f>'[4]  38-LDO  '!W21</f>
        <v>96595069.235116258</v>
      </c>
    </row>
    <row r="16" spans="1:12" ht="14.25" customHeight="1" x14ac:dyDescent="0.25">
      <c r="A16" s="218">
        <f t="shared" si="0"/>
        <v>2029</v>
      </c>
      <c r="B16" s="222">
        <f>'[4]  38-LDO  '!N22</f>
        <v>24933789.442607306</v>
      </c>
      <c r="C16" s="220">
        <f>'[4]  38-LDO  '!O22</f>
        <v>29329329.317773942</v>
      </c>
      <c r="D16" s="220">
        <f>'[4]  38-LDO  '!P22</f>
        <v>-4395539.875166636</v>
      </c>
      <c r="E16" s="221">
        <f>'[4]  38-LDO  '!Q22</f>
        <v>71431580.914843991</v>
      </c>
      <c r="H16" s="218">
        <f t="shared" si="1"/>
        <v>2029</v>
      </c>
      <c r="I16" s="222">
        <f>'[4]  38-LDO  '!T22</f>
        <v>31280940.612447888</v>
      </c>
      <c r="J16" s="220">
        <f>'[4]  38-LDO  '!U22</f>
        <v>29702903.005160272</v>
      </c>
      <c r="K16" s="220">
        <f>'[4]  38-LDO  '!V22</f>
        <v>1578037.6072876155</v>
      </c>
      <c r="L16" s="221">
        <f>'[4]  38-LDO  '!W22</f>
        <v>98173106.842403874</v>
      </c>
    </row>
    <row r="17" spans="1:12" ht="14.25" customHeight="1" x14ac:dyDescent="0.25">
      <c r="A17" s="218">
        <f t="shared" si="0"/>
        <v>2030</v>
      </c>
      <c r="B17" s="222">
        <f>'[4]  38-LDO  '!N23</f>
        <v>25585737.166489013</v>
      </c>
      <c r="C17" s="220">
        <f>'[4]  38-LDO  '!O23</f>
        <v>34443608.831499554</v>
      </c>
      <c r="D17" s="220">
        <f>'[4]  38-LDO  '!P23</f>
        <v>-8857871.6650105417</v>
      </c>
      <c r="E17" s="221">
        <f>'[4]  38-LDO  '!Q23</f>
        <v>62573709.24983345</v>
      </c>
      <c r="H17" s="218">
        <f t="shared" si="1"/>
        <v>2030</v>
      </c>
      <c r="I17" s="222">
        <f>'[4]  38-LDO  '!T23</f>
        <v>33542809.236020837</v>
      </c>
      <c r="J17" s="220">
        <f>'[4]  38-LDO  '!U23</f>
        <v>34881792.673460402</v>
      </c>
      <c r="K17" s="220">
        <f>'[4]  38-LDO  '!V23</f>
        <v>-1338983.4374395646</v>
      </c>
      <c r="L17" s="221">
        <f>'[4]  38-LDO  '!W23</f>
        <v>96834123.404964313</v>
      </c>
    </row>
    <row r="18" spans="1:12" ht="14.25" customHeight="1" x14ac:dyDescent="0.25">
      <c r="A18" s="218">
        <f t="shared" si="0"/>
        <v>2031</v>
      </c>
      <c r="B18" s="222">
        <f>'[4]  38-LDO  '!N24</f>
        <v>26495259.897532262</v>
      </c>
      <c r="C18" s="220">
        <f>'[4]  38-LDO  '!O24</f>
        <v>37937859.732382618</v>
      </c>
      <c r="D18" s="220">
        <f>'[4]  38-LDO  '!P24</f>
        <v>-11442599.834850356</v>
      </c>
      <c r="E18" s="221">
        <f>'[4]  38-LDO  '!Q24</f>
        <v>51131109.414983094</v>
      </c>
      <c r="H18" s="218">
        <f t="shared" si="1"/>
        <v>2031</v>
      </c>
      <c r="I18" s="222">
        <f>'[4]  38-LDO  '!T24</f>
        <v>35795126.536344871</v>
      </c>
      <c r="J18" s="220">
        <f>'[4]  38-LDO  '!U24</f>
        <v>38480489.817781061</v>
      </c>
      <c r="K18" s="220">
        <f>'[4]  38-LDO  '!V24</f>
        <v>-2685363.28143619</v>
      </c>
      <c r="L18" s="221">
        <f>'[4]  38-LDO  '!W24</f>
        <v>94148760.123528123</v>
      </c>
    </row>
    <row r="19" spans="1:12" ht="14.25" customHeight="1" x14ac:dyDescent="0.25">
      <c r="A19" s="218">
        <f t="shared" si="0"/>
        <v>2032</v>
      </c>
      <c r="B19" s="222">
        <f>'[4]  38-LDO  '!N25</f>
        <v>27869310.647779606</v>
      </c>
      <c r="C19" s="220">
        <f>'[4]  38-LDO  '!O25</f>
        <v>39658997.318676226</v>
      </c>
      <c r="D19" s="220">
        <f>'[4]  38-LDO  '!P25</f>
        <v>-11789686.67089662</v>
      </c>
      <c r="E19" s="221">
        <f>'[4]  38-LDO  '!Q25</f>
        <v>39341422.744086474</v>
      </c>
      <c r="H19" s="218">
        <f t="shared" si="1"/>
        <v>2032</v>
      </c>
      <c r="I19" s="222">
        <f>'[4]  38-LDO  '!T25</f>
        <v>38115820.474349052</v>
      </c>
      <c r="J19" s="220">
        <f>'[4]  38-LDO  '!U25</f>
        <v>40275275.907776266</v>
      </c>
      <c r="K19" s="220">
        <f>'[4]  38-LDO  '!V25</f>
        <v>-2159455.4334272146</v>
      </c>
      <c r="L19" s="221">
        <f>'[4]  38-LDO  '!W25</f>
        <v>91989304.690100908</v>
      </c>
    </row>
    <row r="20" spans="1:12" ht="14.25" customHeight="1" x14ac:dyDescent="0.25">
      <c r="A20" s="218">
        <f t="shared" si="0"/>
        <v>2033</v>
      </c>
      <c r="B20" s="222">
        <f>'[4]  38-LDO  '!N26</f>
        <v>29099342.347507503</v>
      </c>
      <c r="C20" s="220">
        <f>'[4]  38-LDO  '!O26</f>
        <v>41859421.847443223</v>
      </c>
      <c r="D20" s="220">
        <f>'[4]  38-LDO  '!P26</f>
        <v>-12760079.49993572</v>
      </c>
      <c r="E20" s="221">
        <f>'[4]  38-LDO  '!Q26</f>
        <v>26581343.244150754</v>
      </c>
      <c r="H20" s="218">
        <f t="shared" si="1"/>
        <v>2033</v>
      </c>
      <c r="I20" s="222">
        <f>'[4]  38-LDO  '!T26</f>
        <v>40490836.924868606</v>
      </c>
      <c r="J20" s="220">
        <f>'[4]  38-LDO  '!U26</f>
        <v>42512356.103480943</v>
      </c>
      <c r="K20" s="220">
        <f>'[4]  38-LDO  '!V26</f>
        <v>-2021519.1786123365</v>
      </c>
      <c r="L20" s="221">
        <f>'[4]  38-LDO  '!W26</f>
        <v>89967785.511488572</v>
      </c>
    </row>
    <row r="21" spans="1:12" ht="14.25" customHeight="1" x14ac:dyDescent="0.25">
      <c r="A21" s="218">
        <f t="shared" si="0"/>
        <v>2034</v>
      </c>
      <c r="B21" s="222">
        <f>'[4]  38-LDO  '!N27</f>
        <v>30063108.562237076</v>
      </c>
      <c r="C21" s="220">
        <f>'[4]  38-LDO  '!O27</f>
        <v>44749973.127276264</v>
      </c>
      <c r="D21" s="220">
        <f>'[4]  38-LDO  '!P27</f>
        <v>-14686864.565039188</v>
      </c>
      <c r="E21" s="221">
        <f>'[4]  38-LDO  '!Q27</f>
        <v>11894478.679111566</v>
      </c>
      <c r="H21" s="218">
        <f t="shared" si="1"/>
        <v>2034</v>
      </c>
      <c r="I21" s="222">
        <f>'[4]  38-LDO  '!T27</f>
        <v>42879394.918121219</v>
      </c>
      <c r="J21" s="220">
        <f>'[4]  38-LDO  '!U27</f>
        <v>45451655.371317655</v>
      </c>
      <c r="K21" s="220">
        <f>'[4]  38-LDO  '!V27</f>
        <v>-2572260.4531964362</v>
      </c>
      <c r="L21" s="221">
        <f>'[4]  38-LDO  '!W27</f>
        <v>87395525.058292136</v>
      </c>
    </row>
    <row r="22" spans="1:12" ht="14.25" customHeight="1" x14ac:dyDescent="0.25">
      <c r="A22" s="218">
        <f t="shared" si="0"/>
        <v>2035</v>
      </c>
      <c r="B22" s="222">
        <f>'[4]  38-LDO  '!N28</f>
        <v>31638423.1473625</v>
      </c>
      <c r="C22" s="220">
        <f>'[4]  38-LDO  '!O28</f>
        <v>47388832.777792275</v>
      </c>
      <c r="D22" s="220">
        <f>'[4]  38-LDO  '!P28</f>
        <v>-15750409.630429775</v>
      </c>
      <c r="E22" s="221">
        <f>'[4]  38-LDO  '!Q28</f>
        <v>-3855930.9513182081</v>
      </c>
      <c r="H22" s="218">
        <f t="shared" si="1"/>
        <v>2035</v>
      </c>
      <c r="I22" s="222">
        <f>'[4]  38-LDO  '!T28</f>
        <v>45621672.104085386</v>
      </c>
      <c r="J22" s="220">
        <f>'[4]  38-LDO  '!U28</f>
        <v>48157013.719858781</v>
      </c>
      <c r="K22" s="220">
        <f>'[4]  38-LDO  '!V28</f>
        <v>-2535341.6157733947</v>
      </c>
      <c r="L22" s="221">
        <f>'[4]  38-LDO  '!W28</f>
        <v>84860183.442518741</v>
      </c>
    </row>
    <row r="23" spans="1:12" ht="14.25" customHeight="1" x14ac:dyDescent="0.25">
      <c r="A23" s="218">
        <f t="shared" si="0"/>
        <v>2036</v>
      </c>
      <c r="B23" s="222">
        <f>'[4]  38-LDO  '!N29</f>
        <v>33787608.440223545</v>
      </c>
      <c r="C23" s="220">
        <f>'[4]  38-LDO  '!O29</f>
        <v>50535498.135483757</v>
      </c>
      <c r="D23" s="220">
        <f>'[4]  38-LDO  '!P29</f>
        <v>-16747889.695260212</v>
      </c>
      <c r="E23" s="221">
        <f>'[4]  38-LDO  '!Q29</f>
        <v>-20603820.64657842</v>
      </c>
      <c r="H23" s="218">
        <f t="shared" si="1"/>
        <v>2036</v>
      </c>
      <c r="I23" s="222">
        <f>'[4]  38-LDO  '!T29</f>
        <v>48383555.451282926</v>
      </c>
      <c r="J23" s="220">
        <f>'[4]  38-LDO  '!U29</f>
        <v>51363014.690523848</v>
      </c>
      <c r="K23" s="220">
        <f>'[4]  38-LDO  '!V29</f>
        <v>-2979459.239240922</v>
      </c>
      <c r="L23" s="221">
        <f>'[4]  38-LDO  '!W29</f>
        <v>81880724.203277826</v>
      </c>
    </row>
    <row r="24" spans="1:12" ht="14.25" customHeight="1" x14ac:dyDescent="0.25">
      <c r="A24" s="218">
        <f t="shared" si="0"/>
        <v>2037</v>
      </c>
      <c r="B24" s="222">
        <f>'[4]  38-LDO  '!N30</f>
        <v>35901012.464883551</v>
      </c>
      <c r="C24" s="220">
        <f>'[4]  38-LDO  '!O30</f>
        <v>53964557.548553698</v>
      </c>
      <c r="D24" s="220">
        <f>'[4]  38-LDO  '!P30</f>
        <v>-18063545.083670147</v>
      </c>
      <c r="E24" s="221">
        <f>'[4]  38-LDO  '!Q30</f>
        <v>-38667365.73024857</v>
      </c>
      <c r="H24" s="218">
        <f t="shared" si="1"/>
        <v>2037</v>
      </c>
      <c r="I24" s="222">
        <f>'[4]  38-LDO  '!T30</f>
        <v>51175247.776744962</v>
      </c>
      <c r="J24" s="220">
        <f>'[4]  38-LDO  '!U30</f>
        <v>54861963.433968529</v>
      </c>
      <c r="K24" s="220">
        <f>'[4]  38-LDO  '!V30</f>
        <v>-3686715.6572235674</v>
      </c>
      <c r="L24" s="221">
        <f>'[4]  38-LDO  '!W30</f>
        <v>78194008.546054259</v>
      </c>
    </row>
    <row r="25" spans="1:12" ht="14.25" customHeight="1" x14ac:dyDescent="0.25">
      <c r="A25" s="218">
        <f t="shared" si="0"/>
        <v>2038</v>
      </c>
      <c r="B25" s="222">
        <f>'[4]  38-LDO  '!N31</f>
        <v>38346729.342073314</v>
      </c>
      <c r="C25" s="220">
        <f>'[4]  38-LDO  '!O31</f>
        <v>56122059.288197421</v>
      </c>
      <c r="D25" s="220">
        <f>'[4]  38-LDO  '!P31</f>
        <v>-17775329.946124107</v>
      </c>
      <c r="E25" s="221">
        <f>'[4]  38-LDO  '!Q31</f>
        <v>-56442695.676372677</v>
      </c>
      <c r="H25" s="218">
        <f t="shared" si="1"/>
        <v>2038</v>
      </c>
      <c r="I25" s="222">
        <f>'[4]  38-LDO  '!T31</f>
        <v>54060239.663767755</v>
      </c>
      <c r="J25" s="220">
        <f>'[4]  38-LDO  '!U31</f>
        <v>57096354.573022716</v>
      </c>
      <c r="K25" s="220">
        <f>'[4]  38-LDO  '!V31</f>
        <v>-3036114.9092549607</v>
      </c>
      <c r="L25" s="221">
        <f>'[4]  38-LDO  '!W31</f>
        <v>75157893.636799306</v>
      </c>
    </row>
    <row r="26" spans="1:12" ht="14.25" customHeight="1" x14ac:dyDescent="0.25">
      <c r="A26" s="218">
        <f t="shared" si="0"/>
        <v>2039</v>
      </c>
      <c r="B26" s="222">
        <f>'[4]  38-LDO  '!N32</f>
        <v>40708387.235745281</v>
      </c>
      <c r="C26" s="220">
        <f>'[4]  38-LDO  '!O32</f>
        <v>58888745.647579983</v>
      </c>
      <c r="D26" s="220">
        <f>'[4]  38-LDO  '!P32</f>
        <v>-18180358.411834702</v>
      </c>
      <c r="E26" s="221">
        <f>'[4]  38-LDO  '!Q32</f>
        <v>-74623054.088207379</v>
      </c>
      <c r="H26" s="218">
        <f t="shared" si="1"/>
        <v>2039</v>
      </c>
      <c r="I26" s="222">
        <f>'[4]  38-LDO  '!T32</f>
        <v>57011735.581085511</v>
      </c>
      <c r="J26" s="220">
        <f>'[4]  38-LDO  '!U32</f>
        <v>59919158.503936067</v>
      </c>
      <c r="K26" s="220">
        <f>'[4]  38-LDO  '!V32</f>
        <v>-2907422.9228505567</v>
      </c>
      <c r="L26" s="221">
        <f>'[4]  38-LDO  '!W32</f>
        <v>72250470.713948756</v>
      </c>
    </row>
    <row r="27" spans="1:12" ht="14.25" customHeight="1" x14ac:dyDescent="0.25">
      <c r="A27" s="218">
        <f t="shared" si="0"/>
        <v>2040</v>
      </c>
      <c r="B27" s="222">
        <f>'[4]  38-LDO  '!N33</f>
        <v>43121941.845699385</v>
      </c>
      <c r="C27" s="220">
        <f>'[4]  38-LDO  '!O33</f>
        <v>61404558.657513835</v>
      </c>
      <c r="D27" s="220">
        <f>'[4]  38-LDO  '!P33</f>
        <v>-18282616.81181445</v>
      </c>
      <c r="E27" s="221">
        <f>'[4]  38-LDO  '!Q33</f>
        <v>-92905670.900021821</v>
      </c>
      <c r="H27" s="218">
        <f t="shared" si="1"/>
        <v>2040</v>
      </c>
      <c r="I27" s="222">
        <f>'[4]  38-LDO  '!T33</f>
        <v>60048120.185666628</v>
      </c>
      <c r="J27" s="220">
        <f>'[4]  38-LDO  '!U33</f>
        <v>62502607.054890335</v>
      </c>
      <c r="K27" s="220">
        <f>'[4]  38-LDO  '!V33</f>
        <v>-2454486.8692237064</v>
      </c>
      <c r="L27" s="221">
        <f>'[4]  38-LDO  '!W33</f>
        <v>69795983.844725043</v>
      </c>
    </row>
    <row r="28" spans="1:12" ht="14.25" customHeight="1" x14ac:dyDescent="0.25">
      <c r="A28" s="218">
        <f t="shared" si="0"/>
        <v>2041</v>
      </c>
      <c r="B28" s="222">
        <f>'[4]  38-LDO  '!N34</f>
        <v>44631782.671720453</v>
      </c>
      <c r="C28" s="220">
        <f>'[4]  38-LDO  '!O34</f>
        <v>63670396.588147938</v>
      </c>
      <c r="D28" s="220">
        <f>'[4]  38-LDO  '!P34</f>
        <v>-19038613.916427486</v>
      </c>
      <c r="E28" s="221">
        <f>'[4]  38-LDO  '!Q34</f>
        <v>-111944284.81644931</v>
      </c>
      <c r="H28" s="218">
        <f t="shared" si="1"/>
        <v>2041</v>
      </c>
      <c r="I28" s="222">
        <f>'[4]  38-LDO  '!T34</f>
        <v>62102800.736030385</v>
      </c>
      <c r="J28" s="220">
        <f>'[4]  38-LDO  '!U34</f>
        <v>64837550.008806571</v>
      </c>
      <c r="K28" s="220">
        <f>'[4]  38-LDO  '!V34</f>
        <v>-2734749.2727761865</v>
      </c>
      <c r="L28" s="221">
        <f>'[4]  38-LDO  '!W34</f>
        <v>67061234.571948856</v>
      </c>
    </row>
    <row r="29" spans="1:12" ht="14.25" customHeight="1" x14ac:dyDescent="0.25">
      <c r="A29" s="218">
        <f t="shared" si="0"/>
        <v>2042</v>
      </c>
      <c r="B29" s="222">
        <f>'[4]  38-LDO  '!N35</f>
        <v>44497725.794562809</v>
      </c>
      <c r="C29" s="220">
        <f>'[4]  38-LDO  '!O35</f>
        <v>65804540.630241312</v>
      </c>
      <c r="D29" s="220">
        <f>'[4]  38-LDO  '!P35</f>
        <v>-21306814.835678503</v>
      </c>
      <c r="E29" s="221">
        <f>'[4]  38-LDO  '!Q35</f>
        <v>-133251099.65212782</v>
      </c>
      <c r="H29" s="218">
        <f t="shared" si="1"/>
        <v>2042</v>
      </c>
      <c r="I29" s="222">
        <f>'[4]  38-LDO  '!T35</f>
        <v>62455866.183880135</v>
      </c>
      <c r="J29" s="220">
        <f>'[4]  38-LDO  '!U35</f>
        <v>67035259.373598494</v>
      </c>
      <c r="K29" s="220">
        <f>'[4]  38-LDO  '!V35</f>
        <v>-4579393.1897183582</v>
      </c>
      <c r="L29" s="221">
        <f>'[4]  38-LDO  '!W35</f>
        <v>62481841.382230498</v>
      </c>
    </row>
    <row r="30" spans="1:12" ht="14.25" customHeight="1" x14ac:dyDescent="0.25">
      <c r="A30" s="218">
        <f t="shared" si="0"/>
        <v>2043</v>
      </c>
      <c r="B30" s="222">
        <f>'[4]  38-LDO  '!N36</f>
        <v>44521624.12811818</v>
      </c>
      <c r="C30" s="220">
        <f>'[4]  38-LDO  '!O36</f>
        <v>67397554.255210161</v>
      </c>
      <c r="D30" s="220">
        <f>'[4]  38-LDO  '!P36</f>
        <v>-22875930.127091981</v>
      </c>
      <c r="E30" s="221">
        <f>'[4]  38-LDO  '!Q36</f>
        <v>-156127029.77921981</v>
      </c>
      <c r="H30" s="218">
        <f t="shared" si="1"/>
        <v>2043</v>
      </c>
      <c r="I30" s="222">
        <f>'[4]  38-LDO  '!T36</f>
        <v>62732771.802941054</v>
      </c>
      <c r="J30" s="220">
        <f>'[4]  38-LDO  '!U36</f>
        <v>68695279.728080139</v>
      </c>
      <c r="K30" s="220">
        <f>'[4]  38-LDO  '!V36</f>
        <v>-5962507.9251390845</v>
      </c>
      <c r="L30" s="221">
        <f>'[4]  38-LDO  '!W36</f>
        <v>56519333.457091413</v>
      </c>
    </row>
    <row r="31" spans="1:12" ht="14.25" customHeight="1" x14ac:dyDescent="0.25">
      <c r="A31" s="218">
        <f t="shared" si="0"/>
        <v>2044</v>
      </c>
      <c r="B31" s="222">
        <f>'[4]  38-LDO  '!N37</f>
        <v>44713305.978050143</v>
      </c>
      <c r="C31" s="220">
        <f>'[4]  38-LDO  '!O37</f>
        <v>67501267.542248666</v>
      </c>
      <c r="D31" s="220">
        <f>'[4]  38-LDO  '!P37</f>
        <v>-22787961.564198524</v>
      </c>
      <c r="E31" s="221">
        <f>'[4]  38-LDO  '!Q37</f>
        <v>-178914991.34341833</v>
      </c>
      <c r="H31" s="218">
        <f t="shared" si="1"/>
        <v>2044</v>
      </c>
      <c r="I31" s="222">
        <f>'[4]  38-LDO  '!T37</f>
        <v>63011842.101259664</v>
      </c>
      <c r="J31" s="220">
        <f>'[4]  38-LDO  '!U37</f>
        <v>68852461.092130169</v>
      </c>
      <c r="K31" s="220">
        <f>'[4]  38-LDO  '!V37</f>
        <v>-5840618.9908705056</v>
      </c>
      <c r="L31" s="221">
        <f>'[4]  38-LDO  '!W37</f>
        <v>50678714.466220908</v>
      </c>
    </row>
    <row r="32" spans="1:12" ht="14.25" customHeight="1" x14ac:dyDescent="0.25">
      <c r="A32" s="218">
        <f t="shared" si="0"/>
        <v>2045</v>
      </c>
      <c r="B32" s="222">
        <f>'[4]  38-LDO  '!N38</f>
        <v>44920561.416639268</v>
      </c>
      <c r="C32" s="220">
        <f>'[4]  38-LDO  '!O38</f>
        <v>68333660.487215206</v>
      </c>
      <c r="D32" s="220">
        <f>'[4]  38-LDO  '!P38</f>
        <v>-23413099.070575938</v>
      </c>
      <c r="E32" s="221">
        <f>'[4]  38-LDO  '!Q38</f>
        <v>-202328090.41399425</v>
      </c>
      <c r="H32" s="218">
        <f t="shared" si="1"/>
        <v>2045</v>
      </c>
      <c r="I32" s="222">
        <f>'[4]  38-LDO  '!T38</f>
        <v>63263974.604577765</v>
      </c>
      <c r="J32" s="220">
        <f>'[4]  38-LDO  '!U38</f>
        <v>69729661.59490861</v>
      </c>
      <c r="K32" s="220">
        <f>'[4]  38-LDO  '!V38</f>
        <v>-6465686.9903308451</v>
      </c>
      <c r="L32" s="221">
        <f>'[4]  38-LDO  '!W38</f>
        <v>44213027.475890063</v>
      </c>
    </row>
    <row r="33" spans="1:12" ht="14.25" customHeight="1" x14ac:dyDescent="0.25">
      <c r="A33" s="218">
        <f t="shared" si="0"/>
        <v>2046</v>
      </c>
      <c r="B33" s="222">
        <f>'[4]  38-LDO  '!N39</f>
        <v>45197845.519508801</v>
      </c>
      <c r="C33" s="220">
        <f>'[4]  38-LDO  '!O39</f>
        <v>68356739.486576974</v>
      </c>
      <c r="D33" s="220">
        <f>'[4]  38-LDO  '!P39</f>
        <v>-23158893.967068173</v>
      </c>
      <c r="E33" s="221">
        <f>'[4]  38-LDO  '!Q39</f>
        <v>-225486984.38106242</v>
      </c>
      <c r="H33" s="218">
        <f t="shared" si="1"/>
        <v>2046</v>
      </c>
      <c r="I33" s="222">
        <f>'[4]  38-LDO  '!T39</f>
        <v>63529862.343535453</v>
      </c>
      <c r="J33" s="220">
        <f>'[4]  38-LDO  '!U39</f>
        <v>69787885.596674636</v>
      </c>
      <c r="K33" s="220">
        <f>'[4]  38-LDO  '!V39</f>
        <v>-6258023.2531391829</v>
      </c>
      <c r="L33" s="221">
        <f>'[4]  38-LDO  '!W39</f>
        <v>37955004.22275088</v>
      </c>
    </row>
    <row r="34" spans="1:12" ht="14.25" customHeight="1" x14ac:dyDescent="0.25">
      <c r="A34" s="218">
        <f t="shared" si="0"/>
        <v>2047</v>
      </c>
      <c r="B34" s="222">
        <f>'[4]  38-LDO  '!N40</f>
        <v>45504802.109416038</v>
      </c>
      <c r="C34" s="220">
        <f>'[4]  38-LDO  '!O40</f>
        <v>68762272.836597085</v>
      </c>
      <c r="D34" s="220">
        <f>'[4]  38-LDO  '!P40</f>
        <v>-23257470.727181047</v>
      </c>
      <c r="E34" s="221">
        <f>'[4]  38-LDO  '!Q40</f>
        <v>-248744455.10824347</v>
      </c>
      <c r="H34" s="218">
        <f t="shared" si="1"/>
        <v>2047</v>
      </c>
      <c r="I34" s="222">
        <f>'[4]  38-LDO  '!T40</f>
        <v>63739057.728076085</v>
      </c>
      <c r="J34" s="220">
        <f>'[4]  38-LDO  '!U40</f>
        <v>70621049.789485201</v>
      </c>
      <c r="K34" s="220">
        <f>'[4]  38-LDO  '!V40</f>
        <v>-6881992.0614091158</v>
      </c>
      <c r="L34" s="221">
        <f>'[4]  38-LDO  '!W40</f>
        <v>31073012.161341764</v>
      </c>
    </row>
    <row r="35" spans="1:12" ht="14.25" customHeight="1" x14ac:dyDescent="0.25">
      <c r="A35" s="218">
        <f t="shared" si="0"/>
        <v>2048</v>
      </c>
      <c r="B35" s="222">
        <f>'[4]  38-LDO  '!N41</f>
        <v>45861119.883114927</v>
      </c>
      <c r="C35" s="220">
        <f>'[4]  38-LDO  '!O41</f>
        <v>67826587.617802054</v>
      </c>
      <c r="D35" s="220">
        <f>'[4]  38-LDO  '!P41</f>
        <v>-21965467.734687127</v>
      </c>
      <c r="E35" s="221">
        <f>'[4]  38-LDO  '!Q41</f>
        <v>-270709922.84293061</v>
      </c>
      <c r="H35" s="218">
        <f t="shared" si="1"/>
        <v>2048</v>
      </c>
      <c r="I35" s="222">
        <f>'[4]  38-LDO  '!T41</f>
        <v>64043982.190938905</v>
      </c>
      <c r="J35" s="220">
        <f>'[4]  38-LDO  '!U41</f>
        <v>69829687.653916001</v>
      </c>
      <c r="K35" s="220">
        <f>'[4]  38-LDO  '!V41</f>
        <v>-5785705.4629770964</v>
      </c>
      <c r="L35" s="221">
        <f>'[4]  38-LDO  '!W41</f>
        <v>25287306.698364668</v>
      </c>
    </row>
    <row r="36" spans="1:12" ht="14.25" customHeight="1" x14ac:dyDescent="0.25">
      <c r="A36" s="218">
        <f t="shared" si="0"/>
        <v>2049</v>
      </c>
      <c r="B36" s="222">
        <f>'[4]  38-LDO  '!N42</f>
        <v>46225299.023451641</v>
      </c>
      <c r="C36" s="220">
        <f>'[4]  38-LDO  '!O42</f>
        <v>67166892.661215618</v>
      </c>
      <c r="D36" s="220">
        <f>'[4]  38-LDO  '!P42</f>
        <v>-20941593.637763977</v>
      </c>
      <c r="E36" s="221">
        <f>'[4]  38-LDO  '!Q42</f>
        <v>-291651516.48069459</v>
      </c>
      <c r="H36" s="218">
        <f t="shared" si="1"/>
        <v>2049</v>
      </c>
      <c r="I36" s="222">
        <f>'[4]  38-LDO  '!T42</f>
        <v>64307597.821267091</v>
      </c>
      <c r="J36" s="220">
        <f>'[4]  38-LDO  '!U42</f>
        <v>70370124.558771074</v>
      </c>
      <c r="K36" s="220">
        <f>'[4]  38-LDO  '!V42</f>
        <v>-6062526.7375039831</v>
      </c>
      <c r="L36" s="221">
        <f>'[4]  38-LDO  '!W42</f>
        <v>19224779.960860685</v>
      </c>
    </row>
    <row r="37" spans="1:12" ht="14.25" customHeight="1" x14ac:dyDescent="0.25">
      <c r="A37" s="218">
        <f t="shared" si="0"/>
        <v>2050</v>
      </c>
      <c r="B37" s="222">
        <f>'[4]  38-LDO  '!N43</f>
        <v>46649376.189544156</v>
      </c>
      <c r="C37" s="220">
        <f>'[4]  38-LDO  '!O43</f>
        <v>63322043.837561324</v>
      </c>
      <c r="D37" s="220">
        <f>'[4]  38-LDO  '!P43</f>
        <v>-16672667.648017168</v>
      </c>
      <c r="E37" s="221">
        <f>'[4]  38-LDO  '!Q43</f>
        <v>-308324184.12871176</v>
      </c>
      <c r="H37" s="218">
        <f t="shared" si="1"/>
        <v>2050</v>
      </c>
      <c r="I37" s="222">
        <f>'[4]  38-LDO  '!T43</f>
        <v>64749203.343319245</v>
      </c>
      <c r="J37" s="220">
        <f>'[4]  38-LDO  '!U43</f>
        <v>68346583.415478751</v>
      </c>
      <c r="K37" s="220">
        <f>'[4]  38-LDO  '!V43</f>
        <v>-3597380.0721595064</v>
      </c>
      <c r="L37" s="221">
        <f>'[4]  38-LDO  '!W43</f>
        <v>15627399.888701178</v>
      </c>
    </row>
    <row r="38" spans="1:12" ht="14.25" customHeight="1" x14ac:dyDescent="0.25">
      <c r="A38" s="218">
        <f t="shared" si="0"/>
        <v>2051</v>
      </c>
      <c r="B38" s="222">
        <f>'[4]  38-LDO  '!N44</f>
        <v>47073062.607856587</v>
      </c>
      <c r="C38" s="220">
        <f>'[4]  38-LDO  '!O44</f>
        <v>64983875.643799886</v>
      </c>
      <c r="D38" s="220">
        <f>'[4]  38-LDO  '!P44</f>
        <v>-17910813.0359433</v>
      </c>
      <c r="E38" s="221">
        <f>'[4]  38-LDO  '!Q44</f>
        <v>-326234997.16465509</v>
      </c>
      <c r="H38" s="218">
        <f t="shared" si="1"/>
        <v>2051</v>
      </c>
      <c r="I38" s="222">
        <f>'[4]  38-LDO  '!T44</f>
        <v>65043783.772553943</v>
      </c>
      <c r="J38" s="220">
        <f>'[4]  38-LDO  '!U44</f>
        <v>71333387.193671495</v>
      </c>
      <c r="K38" s="220">
        <f>'[4]  38-LDO  '!V44</f>
        <v>-6289603.4211175516</v>
      </c>
      <c r="L38" s="221">
        <f>'[4]  38-LDO  '!W44</f>
        <v>9337796.4675836265</v>
      </c>
    </row>
    <row r="39" spans="1:12" ht="14.25" customHeight="1" x14ac:dyDescent="0.25">
      <c r="A39" s="218">
        <f>A38+1</f>
        <v>2052</v>
      </c>
      <c r="B39" s="222">
        <f>'[4]  38-LDO  '!N45</f>
        <v>47526073.573645428</v>
      </c>
      <c r="C39" s="220">
        <f>'[4]  38-LDO  '!O45</f>
        <v>63904286.51625479</v>
      </c>
      <c r="D39" s="220">
        <f>'[4]  38-LDO  '!P45</f>
        <v>-16378212.942609362</v>
      </c>
      <c r="E39" s="221">
        <f>'[4]  38-LDO  '!Q45</f>
        <v>-342613210.10726446</v>
      </c>
      <c r="H39" s="218">
        <f>H38+1</f>
        <v>2052</v>
      </c>
      <c r="I39" s="222">
        <f>'[4]  38-LDO  '!T45</f>
        <v>65381284.500393353</v>
      </c>
      <c r="J39" s="220">
        <f>'[4]  38-LDO  '!U45</f>
        <v>71315003.404478088</v>
      </c>
      <c r="K39" s="220">
        <f>'[4]  38-LDO  '!V45</f>
        <v>-5933718.9040847346</v>
      </c>
      <c r="L39" s="221">
        <f>'[4]  38-LDO  '!W45</f>
        <v>3404077.5634988919</v>
      </c>
    </row>
    <row r="40" spans="1:12" ht="14.25" customHeight="1" x14ac:dyDescent="0.25">
      <c r="A40" s="218">
        <f t="shared" si="0"/>
        <v>2053</v>
      </c>
      <c r="B40" s="222">
        <f>'[4]  38-LDO  '!N46</f>
        <v>33041.038764713347</v>
      </c>
      <c r="C40" s="220">
        <f>'[4]  38-LDO  '!O46</f>
        <v>62073938.555408925</v>
      </c>
      <c r="D40" s="220">
        <f>'[4]  38-LDO  '!P46</f>
        <v>-62040897.51664421</v>
      </c>
      <c r="E40" s="221">
        <f>'[4]  38-LDO  '!Q46</f>
        <v>-404654107.62390864</v>
      </c>
      <c r="H40" s="218">
        <f t="shared" si="1"/>
        <v>2053</v>
      </c>
      <c r="I40" s="222">
        <f>'[4]  38-LDO  '!T46</f>
        <v>17880819.221675232</v>
      </c>
      <c r="J40" s="220">
        <f>'[4]  38-LDO  '!U46</f>
        <v>70839607.346145511</v>
      </c>
      <c r="K40" s="220">
        <f>'[4]  38-LDO  '!V46</f>
        <v>-52958788.124470279</v>
      </c>
      <c r="L40" s="221">
        <f>'[4]  38-LDO  '!W46</f>
        <v>-49554710.560971387</v>
      </c>
    </row>
    <row r="41" spans="1:12" ht="14.25" customHeight="1" x14ac:dyDescent="0.25">
      <c r="A41" s="218">
        <f t="shared" si="0"/>
        <v>2054</v>
      </c>
      <c r="B41" s="222">
        <f>'[4]  38-LDO  '!N47</f>
        <v>16100.677175462833</v>
      </c>
      <c r="C41" s="220">
        <f>'[4]  38-LDO  '!O47</f>
        <v>60769935.722861208</v>
      </c>
      <c r="D41" s="220">
        <f>'[4]  38-LDO  '!P47</f>
        <v>-60753835.045685746</v>
      </c>
      <c r="E41" s="221">
        <f>'[4]  38-LDO  '!Q47</f>
        <v>-465407942.66959441</v>
      </c>
      <c r="H41" s="218">
        <f t="shared" si="1"/>
        <v>2054</v>
      </c>
      <c r="I41" s="222">
        <f>'[4]  38-LDO  '!T47</f>
        <v>18069987.358612776</v>
      </c>
      <c r="J41" s="220">
        <f>'[4]  38-LDO  '!U47</f>
        <v>71289462.786420017</v>
      </c>
      <c r="K41" s="220">
        <f>'[4]  38-LDO  '!V47</f>
        <v>-53219475.427807242</v>
      </c>
      <c r="L41" s="221">
        <f>'[4]  38-LDO  '!W47</f>
        <v>-102774185.98877862</v>
      </c>
    </row>
    <row r="42" spans="1:12" ht="14.25" customHeight="1" x14ac:dyDescent="0.25">
      <c r="A42" s="218">
        <f t="shared" si="0"/>
        <v>2055</v>
      </c>
      <c r="B42" s="222">
        <f>'[4]  38-LDO  '!N48</f>
        <v>16261.683947217462</v>
      </c>
      <c r="C42" s="220">
        <f>'[4]  38-LDO  '!O48</f>
        <v>59044275.142265014</v>
      </c>
      <c r="D42" s="220">
        <f>'[4]  38-LDO  '!P48</f>
        <v>-59028013.458317794</v>
      </c>
      <c r="E42" s="221">
        <f>'[4]  38-LDO  '!Q48</f>
        <v>-524435956.12791222</v>
      </c>
      <c r="H42" s="218">
        <f t="shared" si="1"/>
        <v>2055</v>
      </c>
      <c r="I42" s="222">
        <f>'[4]  38-LDO  '!T48</f>
        <v>18278851.255712021</v>
      </c>
      <c r="J42" s="220">
        <f>'[4]  38-LDO  '!U48</f>
        <v>71285731.84953104</v>
      </c>
      <c r="K42" s="220">
        <f>'[4]  38-LDO  '!V48</f>
        <v>-53006880.593819022</v>
      </c>
      <c r="L42" s="221">
        <f>'[4]  38-LDO  '!W48</f>
        <v>-155781066.58259764</v>
      </c>
    </row>
    <row r="43" spans="1:12" ht="14.25" customHeight="1" x14ac:dyDescent="0.25">
      <c r="A43" s="218">
        <f t="shared" si="0"/>
        <v>2056</v>
      </c>
      <c r="B43" s="222">
        <f>'[4]  38-LDO  '!N49</f>
        <v>16424.300786689633</v>
      </c>
      <c r="C43" s="220">
        <f>'[4]  38-LDO  '!O49</f>
        <v>56029890.071929075</v>
      </c>
      <c r="D43" s="220">
        <f>'[4]  38-LDO  '!P49</f>
        <v>-56013465.771142386</v>
      </c>
      <c r="E43" s="221">
        <f>'[4]  38-LDO  '!Q49</f>
        <v>-580449421.89905465</v>
      </c>
      <c r="H43" s="218">
        <f t="shared" si="1"/>
        <v>2056</v>
      </c>
      <c r="I43" s="222">
        <f>'[4]  38-LDO  '!T49</f>
        <v>18380187.459016196</v>
      </c>
      <c r="J43" s="220">
        <f>'[4]  38-LDO  '!U49</f>
        <v>70725921.520014301</v>
      </c>
      <c r="K43" s="220">
        <f>'[4]  38-LDO  '!V49</f>
        <v>-52345734.060998105</v>
      </c>
      <c r="L43" s="221">
        <f>'[4]  38-LDO  '!W49</f>
        <v>-208126800.64359576</v>
      </c>
    </row>
    <row r="44" spans="1:12" ht="14.25" customHeight="1" x14ac:dyDescent="0.25">
      <c r="A44" s="218">
        <f>A43+1</f>
        <v>2057</v>
      </c>
      <c r="B44" s="222">
        <f>'[4]  38-LDO  '!N50</f>
        <v>16588.543794556528</v>
      </c>
      <c r="C44" s="220">
        <f>'[4]  38-LDO  '!O50</f>
        <v>53187423.020480633</v>
      </c>
      <c r="D44" s="220">
        <f>'[4]  38-LDO  '!P50</f>
        <v>-53170834.476686075</v>
      </c>
      <c r="E44" s="221">
        <f>'[4]  38-LDO  '!Q50</f>
        <v>-633620256.37574077</v>
      </c>
      <c r="H44" s="218">
        <f>H43+1</f>
        <v>2057</v>
      </c>
      <c r="I44" s="222">
        <f>'[4]  38-LDO  '!T50</f>
        <v>18592277.382952161</v>
      </c>
      <c r="J44" s="220">
        <f>'[4]  38-LDO  '!U50</f>
        <v>68618608.1285256</v>
      </c>
      <c r="K44" s="220">
        <f>'[4]  38-LDO  '!V50</f>
        <v>-50026330.745573439</v>
      </c>
      <c r="L44" s="221">
        <f>'[4]  38-LDO  '!W50</f>
        <v>-258153131.38916919</v>
      </c>
    </row>
    <row r="45" spans="1:12" ht="14.25" customHeight="1" x14ac:dyDescent="0.25">
      <c r="A45" s="218">
        <f t="shared" si="0"/>
        <v>2058</v>
      </c>
      <c r="B45" s="222">
        <f>'[4]  38-LDO  '!N51</f>
        <v>16754.429232502094</v>
      </c>
      <c r="C45" s="220">
        <f>'[4]  38-LDO  '!O51</f>
        <v>50425408.08892183</v>
      </c>
      <c r="D45" s="220">
        <f>'[4]  38-LDO  '!P51</f>
        <v>-50408653.65968933</v>
      </c>
      <c r="E45" s="221">
        <f>'[4]  38-LDO  '!Q51</f>
        <v>-684028910.03543007</v>
      </c>
      <c r="H45" s="218">
        <f t="shared" si="1"/>
        <v>2058</v>
      </c>
      <c r="I45" s="222">
        <f>'[4]  38-LDO  '!T51</f>
        <v>18716528.741922133</v>
      </c>
      <c r="J45" s="220">
        <f>'[4]  38-LDO  '!U51</f>
        <v>67228764.130903915</v>
      </c>
      <c r="K45" s="220">
        <f>'[4]  38-LDO  '!V51</f>
        <v>-48512235.388981782</v>
      </c>
      <c r="L45" s="221">
        <f>'[4]  38-LDO  '!W51</f>
        <v>-306665366.77815098</v>
      </c>
    </row>
    <row r="46" spans="1:12" ht="14.25" customHeight="1" x14ac:dyDescent="0.25">
      <c r="A46" s="218">
        <f t="shared" si="0"/>
        <v>2059</v>
      </c>
      <c r="B46" s="222">
        <f>'[4]  38-LDO  '!N52</f>
        <v>16921.973524827117</v>
      </c>
      <c r="C46" s="220">
        <f>'[4]  38-LDO  '!O52</f>
        <v>46902629.696532086</v>
      </c>
      <c r="D46" s="220">
        <f>'[4]  38-LDO  '!P52</f>
        <v>-46885707.723007262</v>
      </c>
      <c r="E46" s="221">
        <f>'[4]  38-LDO  '!Q52</f>
        <v>-730914617.7584374</v>
      </c>
      <c r="H46" s="218">
        <f t="shared" si="1"/>
        <v>2059</v>
      </c>
      <c r="I46" s="222">
        <f>'[4]  38-LDO  '!T52</f>
        <v>18982315.789349452</v>
      </c>
      <c r="J46" s="220">
        <f>'[4]  38-LDO  '!U52</f>
        <v>64339548.014266357</v>
      </c>
      <c r="K46" s="220">
        <f>'[4]  38-LDO  '!V52</f>
        <v>-45357232.224916905</v>
      </c>
      <c r="L46" s="221">
        <f>'[4]  38-LDO  '!W52</f>
        <v>-352022599.00306785</v>
      </c>
    </row>
    <row r="47" spans="1:12" ht="14.25" customHeight="1" x14ac:dyDescent="0.25">
      <c r="A47" s="218">
        <f t="shared" si="0"/>
        <v>2060</v>
      </c>
      <c r="B47" s="222">
        <f>'[4]  38-LDO  '!N53</f>
        <v>0</v>
      </c>
      <c r="C47" s="220">
        <f>'[4]  38-LDO  '!O53</f>
        <v>43666392.150979057</v>
      </c>
      <c r="D47" s="220">
        <f>'[4]  38-LDO  '!P53</f>
        <v>-43666392.150979057</v>
      </c>
      <c r="E47" s="221">
        <f>'[4]  38-LDO  '!Q53</f>
        <v>-774581009.90941644</v>
      </c>
      <c r="H47" s="218">
        <f t="shared" si="1"/>
        <v>2060</v>
      </c>
      <c r="I47" s="222">
        <f>'[4]  38-LDO  '!T53</f>
        <v>19169648.572733045</v>
      </c>
      <c r="J47" s="220">
        <f>'[4]  38-LDO  '!U53</f>
        <v>62826766.864766113</v>
      </c>
      <c r="K47" s="220">
        <f>'[4]  38-LDO  '!V53</f>
        <v>-43657118.292033069</v>
      </c>
      <c r="L47" s="221">
        <f>'[4]  38-LDO  '!W53</f>
        <v>-395679717.29510093</v>
      </c>
    </row>
    <row r="48" spans="1:12" ht="14.25" customHeight="1" x14ac:dyDescent="0.25">
      <c r="A48" s="218">
        <f t="shared" si="0"/>
        <v>2061</v>
      </c>
      <c r="B48" s="222">
        <f>'[4]  38-LDO  '!N54</f>
        <v>0</v>
      </c>
      <c r="C48" s="220">
        <f>'[4]  38-LDO  '!O54</f>
        <v>39993671.992525034</v>
      </c>
      <c r="D48" s="220">
        <f>'[4]  38-LDO  '!P54</f>
        <v>-39993671.992525034</v>
      </c>
      <c r="E48" s="221">
        <f>'[4]  38-LDO  '!Q54</f>
        <v>-814574681.90194142</v>
      </c>
      <c r="H48" s="218">
        <f t="shared" si="1"/>
        <v>2061</v>
      </c>
      <c r="I48" s="222">
        <f>'[4]  38-LDO  '!T54</f>
        <v>19377211.630865961</v>
      </c>
      <c r="J48" s="220">
        <f>'[4]  38-LDO  '!U54</f>
        <v>60565347.368134409</v>
      </c>
      <c r="K48" s="220">
        <f>'[4]  38-LDO  '!V54</f>
        <v>-41188135.737268448</v>
      </c>
      <c r="L48" s="221">
        <f>'[4]  38-LDO  '!W54</f>
        <v>-436867853.03236938</v>
      </c>
    </row>
    <row r="49" spans="1:12" ht="14.25" customHeight="1" x14ac:dyDescent="0.25">
      <c r="A49" s="218">
        <f t="shared" si="0"/>
        <v>2062</v>
      </c>
      <c r="B49" s="222">
        <f>'[4]  38-LDO  '!N55</f>
        <v>0</v>
      </c>
      <c r="C49" s="220">
        <f>'[4]  38-LDO  '!O55</f>
        <v>36506086.130175605</v>
      </c>
      <c r="D49" s="220">
        <f>'[4]  38-LDO  '!P55</f>
        <v>-36506086.130175605</v>
      </c>
      <c r="E49" s="221">
        <f>'[4]  38-LDO  '!Q55</f>
        <v>-851080768.03211701</v>
      </c>
      <c r="H49" s="218">
        <f t="shared" si="1"/>
        <v>2062</v>
      </c>
      <c r="I49" s="222">
        <f>'[4]  38-LDO  '!T55</f>
        <v>19606551.558285821</v>
      </c>
      <c r="J49" s="220">
        <f>'[4]  38-LDO  '!U55</f>
        <v>58871184.990068726</v>
      </c>
      <c r="K49" s="220">
        <f>'[4]  38-LDO  '!V55</f>
        <v>-39264633.431782901</v>
      </c>
      <c r="L49" s="221">
        <f>'[4]  38-LDO  '!W55</f>
        <v>-476132486.46415228</v>
      </c>
    </row>
    <row r="50" spans="1:12" ht="14.25" customHeight="1" x14ac:dyDescent="0.25">
      <c r="A50" s="218">
        <f t="shared" si="0"/>
        <v>2063</v>
      </c>
      <c r="B50" s="222">
        <f>'[4]  38-LDO  '!N56</f>
        <v>0</v>
      </c>
      <c r="C50" s="220">
        <f>'[4]  38-LDO  '!O56</f>
        <v>32341391.568167575</v>
      </c>
      <c r="D50" s="220">
        <f>'[4]  38-LDO  '!P56</f>
        <v>-32341391.568167575</v>
      </c>
      <c r="E50" s="221">
        <f>'[4]  38-LDO  '!Q56</f>
        <v>-883422159.60028458</v>
      </c>
      <c r="H50" s="218">
        <f t="shared" si="1"/>
        <v>2063</v>
      </c>
      <c r="I50" s="222">
        <f>'[4]  38-LDO  '!T56</f>
        <v>19739204.478676051</v>
      </c>
      <c r="J50" s="220">
        <f>'[4]  38-LDO  '!U56</f>
        <v>56314059.871048823</v>
      </c>
      <c r="K50" s="220">
        <f>'[4]  38-LDO  '!V56</f>
        <v>-36574855.392372772</v>
      </c>
      <c r="L50" s="221">
        <f>'[4]  38-LDO  '!W56</f>
        <v>-512707341.85652506</v>
      </c>
    </row>
    <row r="51" spans="1:12" ht="14.25" customHeight="1" x14ac:dyDescent="0.25">
      <c r="A51" s="218">
        <f t="shared" si="0"/>
        <v>2064</v>
      </c>
      <c r="B51" s="222">
        <f>'[4]  38-LDO  '!N57</f>
        <v>0</v>
      </c>
      <c r="C51" s="220">
        <f>'[4]  38-LDO  '!O57</f>
        <v>27119082.95432796</v>
      </c>
      <c r="D51" s="220">
        <f>'[4]  38-LDO  '!P57</f>
        <v>-27119082.95432796</v>
      </c>
      <c r="E51" s="221">
        <f>'[4]  38-LDO  '!Q57</f>
        <v>-910541242.55461252</v>
      </c>
      <c r="H51" s="218">
        <f t="shared" si="1"/>
        <v>2064</v>
      </c>
      <c r="I51" s="222">
        <f>'[4]  38-LDO  '!T57</f>
        <v>19879716.747904055</v>
      </c>
      <c r="J51" s="220">
        <f>'[4]  38-LDO  '!U57</f>
        <v>52940474.84317223</v>
      </c>
      <c r="K51" s="220">
        <f>'[4]  38-LDO  '!V57</f>
        <v>-33060758.095268175</v>
      </c>
      <c r="L51" s="221">
        <f>'[4]  38-LDO  '!W57</f>
        <v>-545768099.95179319</v>
      </c>
    </row>
    <row r="52" spans="1:12" ht="14.25" customHeight="1" x14ac:dyDescent="0.25">
      <c r="A52" s="218">
        <f t="shared" si="0"/>
        <v>2065</v>
      </c>
      <c r="B52" s="222">
        <f>'[4]  38-LDO  '!N58</f>
        <v>0</v>
      </c>
      <c r="C52" s="220">
        <f>'[4]  38-LDO  '!O58</f>
        <v>22256356.445103798</v>
      </c>
      <c r="D52" s="220">
        <f>'[4]  38-LDO  '!P58</f>
        <v>-22256356.445103798</v>
      </c>
      <c r="E52" s="221">
        <f>'[4]  38-LDO  '!Q58</f>
        <v>-932797598.99971628</v>
      </c>
      <c r="H52" s="218">
        <f t="shared" si="1"/>
        <v>2065</v>
      </c>
      <c r="I52" s="222">
        <f>'[4]  38-LDO  '!T58</f>
        <v>20012310.140567236</v>
      </c>
      <c r="J52" s="220">
        <f>'[4]  38-LDO  '!U58</f>
        <v>49367509.70682878</v>
      </c>
      <c r="K52" s="220">
        <f>'[4]  38-LDO  '!V58</f>
        <v>-29355199.566261545</v>
      </c>
      <c r="L52" s="221">
        <f>'[4]  38-LDO  '!W58</f>
        <v>-575123299.51805472</v>
      </c>
    </row>
    <row r="53" spans="1:12" ht="14.25" customHeight="1" x14ac:dyDescent="0.25">
      <c r="A53" s="218">
        <f t="shared" si="0"/>
        <v>2066</v>
      </c>
      <c r="B53" s="222">
        <f>'[4]  38-LDO  '!N59</f>
        <v>0</v>
      </c>
      <c r="C53" s="220">
        <f>'[4]  38-LDO  '!O59</f>
        <v>18919174.967214771</v>
      </c>
      <c r="D53" s="220">
        <f>'[4]  38-LDO  '!P59</f>
        <v>-18919174.967214771</v>
      </c>
      <c r="E53" s="221">
        <f>'[4]  38-LDO  '!Q59</f>
        <v>-951716773.9669311</v>
      </c>
      <c r="H53" s="218">
        <f t="shared" si="1"/>
        <v>2066</v>
      </c>
      <c r="I53" s="222">
        <f>'[4]  38-LDO  '!T59</f>
        <v>20056930.177356344</v>
      </c>
      <c r="J53" s="220">
        <f>'[4]  38-LDO  '!U59</f>
        <v>48292083.376295403</v>
      </c>
      <c r="K53" s="220">
        <f>'[4]  38-LDO  '!V59</f>
        <v>-28235153.198939059</v>
      </c>
      <c r="L53" s="221">
        <f>'[4]  38-LDO  '!W59</f>
        <v>-603358452.71699381</v>
      </c>
    </row>
    <row r="54" spans="1:12" ht="14.25" customHeight="1" x14ac:dyDescent="0.25">
      <c r="A54" s="218">
        <f t="shared" si="0"/>
        <v>2067</v>
      </c>
      <c r="B54" s="222">
        <f>'[4]  38-LDO  '!N60</f>
        <v>0</v>
      </c>
      <c r="C54" s="220">
        <f>'[4]  38-LDO  '!O60</f>
        <v>15076999.917500881</v>
      </c>
      <c r="D54" s="220">
        <f>'[4]  38-LDO  '!P60</f>
        <v>-15076999.917500881</v>
      </c>
      <c r="E54" s="221">
        <f>'[4]  38-LDO  '!Q60</f>
        <v>-966793773.88443196</v>
      </c>
      <c r="H54" s="218">
        <f t="shared" si="1"/>
        <v>2067</v>
      </c>
      <c r="I54" s="222">
        <f>'[4]  38-LDO  '!T60</f>
        <v>20219600.50510985</v>
      </c>
      <c r="J54" s="220">
        <f>'[4]  38-LDO  '!U60</f>
        <v>46211283.449187391</v>
      </c>
      <c r="K54" s="220">
        <f>'[4]  38-LDO  '!V60</f>
        <v>-25991682.94407754</v>
      </c>
      <c r="L54" s="221">
        <f>'[4]  38-LDO  '!W60</f>
        <v>-629350135.6610713</v>
      </c>
    </row>
    <row r="55" spans="1:12" ht="14.25" customHeight="1" x14ac:dyDescent="0.25">
      <c r="A55" s="218">
        <f t="shared" si="0"/>
        <v>2068</v>
      </c>
      <c r="B55" s="222">
        <f>'[4]  38-LDO  '!N61</f>
        <v>0</v>
      </c>
      <c r="C55" s="220">
        <f>'[4]  38-LDO  '!O61</f>
        <v>12356129.132290887</v>
      </c>
      <c r="D55" s="220">
        <f>'[4]  38-LDO  '!P61</f>
        <v>-12356129.132290887</v>
      </c>
      <c r="E55" s="221">
        <f>'[4]  38-LDO  '!Q61</f>
        <v>-979149903.0167228</v>
      </c>
      <c r="H55" s="218">
        <f t="shared" si="1"/>
        <v>2068</v>
      </c>
      <c r="I55" s="222">
        <f>'[4]  38-LDO  '!T61</f>
        <v>20309836.99376582</v>
      </c>
      <c r="J55" s="220">
        <f>'[4]  38-LDO  '!U61</f>
        <v>46676515.886886261</v>
      </c>
      <c r="K55" s="220">
        <f>'[4]  38-LDO  '!V61</f>
        <v>-26366678.893120442</v>
      </c>
      <c r="L55" s="221">
        <f>'[4]  38-LDO  '!W61</f>
        <v>-655716814.55419171</v>
      </c>
    </row>
    <row r="56" spans="1:12" ht="14.25" customHeight="1" x14ac:dyDescent="0.25">
      <c r="A56" s="218">
        <f t="shared" si="0"/>
        <v>2069</v>
      </c>
      <c r="B56" s="222">
        <f>'[4]  38-LDO  '!N62</f>
        <v>0</v>
      </c>
      <c r="C56" s="220">
        <f>'[4]  38-LDO  '!O62</f>
        <v>9238811.8218212891</v>
      </c>
      <c r="D56" s="220">
        <f>'[4]  38-LDO  '!P62</f>
        <v>-9238811.8218212891</v>
      </c>
      <c r="E56" s="221">
        <f>'[4]  38-LDO  '!Q62</f>
        <v>-988388714.83854413</v>
      </c>
      <c r="H56" s="218">
        <f t="shared" si="1"/>
        <v>2069</v>
      </c>
      <c r="I56" s="222">
        <f>'[4]  38-LDO  '!T62</f>
        <v>20507623.548094895</v>
      </c>
      <c r="J56" s="220">
        <f>'[4]  38-LDO  '!U62</f>
        <v>45141011.215230614</v>
      </c>
      <c r="K56" s="220">
        <f>'[4]  38-LDO  '!V62</f>
        <v>-24633387.667135719</v>
      </c>
      <c r="L56" s="221">
        <f>'[4]  38-LDO  '!W62</f>
        <v>-680350202.22132742</v>
      </c>
    </row>
    <row r="57" spans="1:12" ht="14.25" customHeight="1" x14ac:dyDescent="0.25">
      <c r="A57" s="218">
        <f t="shared" si="0"/>
        <v>2070</v>
      </c>
      <c r="B57" s="222">
        <f>'[4]  38-LDO  '!N63</f>
        <v>0</v>
      </c>
      <c r="C57" s="220">
        <f>'[4]  38-LDO  '!O63</f>
        <v>7154908.0006565638</v>
      </c>
      <c r="D57" s="220">
        <f>'[4]  38-LDO  '!P63</f>
        <v>-7154908.0006565638</v>
      </c>
      <c r="E57" s="221">
        <f>'[4]  38-LDO  '!Q63</f>
        <v>-995543622.83920074</v>
      </c>
      <c r="H57" s="218">
        <f t="shared" si="1"/>
        <v>2070</v>
      </c>
      <c r="I57" s="222">
        <f>'[4]  38-LDO  '!T63</f>
        <v>20454140.223792903</v>
      </c>
      <c r="J57" s="220">
        <f>'[4]  38-LDO  '!U63</f>
        <v>46991088.382185794</v>
      </c>
      <c r="K57" s="220">
        <f>'[4]  38-LDO  '!V63</f>
        <v>-26536948.158392891</v>
      </c>
      <c r="L57" s="221">
        <f>'[4]  38-LDO  '!W63</f>
        <v>-706887150.37972033</v>
      </c>
    </row>
    <row r="58" spans="1:12" ht="14.25" customHeight="1" x14ac:dyDescent="0.25">
      <c r="A58" s="218">
        <f t="shared" si="0"/>
        <v>2071</v>
      </c>
      <c r="B58" s="222">
        <f>'[4]  38-LDO  '!N64</f>
        <v>0</v>
      </c>
      <c r="C58" s="220">
        <f>'[4]  38-LDO  '!O64</f>
        <v>4901427.3065703353</v>
      </c>
      <c r="D58" s="220">
        <f>'[4]  38-LDO  '!P64</f>
        <v>-4901427.3065703353</v>
      </c>
      <c r="E58" s="221">
        <f>'[4]  38-LDO  '!Q64</f>
        <v>-1000445050.145771</v>
      </c>
      <c r="H58" s="218">
        <f t="shared" si="1"/>
        <v>2071</v>
      </c>
      <c r="I58" s="222">
        <f>'[4]  38-LDO  '!T64</f>
        <v>20604848.598369166</v>
      </c>
      <c r="J58" s="220">
        <f>'[4]  38-LDO  '!U64</f>
        <v>46471922.482332751</v>
      </c>
      <c r="K58" s="220">
        <f>'[4]  38-LDO  '!V64</f>
        <v>-25867073.883963585</v>
      </c>
      <c r="L58" s="221">
        <f>'[4]  38-LDO  '!W64</f>
        <v>-732754224.26368392</v>
      </c>
    </row>
    <row r="59" spans="1:12" ht="14.25" customHeight="1" x14ac:dyDescent="0.25">
      <c r="A59" s="218">
        <f t="shared" si="0"/>
        <v>2072</v>
      </c>
      <c r="B59" s="222">
        <f>'[4]  38-LDO  '!N65</f>
        <v>0</v>
      </c>
      <c r="C59" s="220">
        <f>'[4]  38-LDO  '!O65</f>
        <v>3703485.4192163413</v>
      </c>
      <c r="D59" s="220">
        <f>'[4]  38-LDO  '!P65</f>
        <v>-3703485.4192163413</v>
      </c>
      <c r="E59" s="221">
        <f>'[4]  38-LDO  '!Q65</f>
        <v>-1004148535.5649874</v>
      </c>
      <c r="H59" s="218">
        <f t="shared" si="1"/>
        <v>2072</v>
      </c>
      <c r="I59" s="222">
        <f>'[4]  38-LDO  '!T65</f>
        <v>20567562.571978778</v>
      </c>
      <c r="J59" s="220">
        <f>'[4]  38-LDO  '!U65</f>
        <v>48793003.192009665</v>
      </c>
      <c r="K59" s="220">
        <f>'[4]  38-LDO  '!V65</f>
        <v>-28225440.620030887</v>
      </c>
      <c r="L59" s="221">
        <f>'[4]  38-LDO  '!W65</f>
        <v>-760979664.8837148</v>
      </c>
    </row>
    <row r="60" spans="1:12" ht="14.25" customHeight="1" x14ac:dyDescent="0.25">
      <c r="A60" s="218">
        <f t="shared" si="0"/>
        <v>2073</v>
      </c>
      <c r="B60" s="222">
        <f>'[4]  38-LDO  '!N66</f>
        <v>0</v>
      </c>
      <c r="C60" s="220">
        <f>'[4]  38-LDO  '!O66</f>
        <v>2401933.4620013158</v>
      </c>
      <c r="D60" s="220">
        <f>'[4]  38-LDO  '!P66</f>
        <v>-2401933.4620013158</v>
      </c>
      <c r="E60" s="221">
        <f>'[4]  38-LDO  '!Q66</f>
        <v>-1006550469.0269887</v>
      </c>
      <c r="H60" s="218">
        <f t="shared" si="1"/>
        <v>2073</v>
      </c>
      <c r="I60" s="222">
        <f>'[4]  38-LDO  '!T66</f>
        <v>20712312.506385751</v>
      </c>
      <c r="J60" s="220">
        <f>'[4]  38-LDO  '!U66</f>
        <v>48838510.295474686</v>
      </c>
      <c r="K60" s="220">
        <f>'[4]  38-LDO  '!V66</f>
        <v>-28126197.789088935</v>
      </c>
      <c r="L60" s="221">
        <f>'[4]  38-LDO  '!W66</f>
        <v>-789105862.67280376</v>
      </c>
    </row>
    <row r="61" spans="1:12" ht="14.25" customHeight="1" x14ac:dyDescent="0.25">
      <c r="A61" s="218">
        <f t="shared" si="0"/>
        <v>2074</v>
      </c>
      <c r="B61" s="222">
        <f>'[4]  38-LDO  '!N67</f>
        <v>0</v>
      </c>
      <c r="C61" s="220">
        <f>'[4]  38-LDO  '!O67</f>
        <v>1573837.1439307004</v>
      </c>
      <c r="D61" s="220">
        <f>'[4]  38-LDO  '!P67</f>
        <v>-1573837.1439307004</v>
      </c>
      <c r="E61" s="221">
        <f>'[4]  38-LDO  '!Q67</f>
        <v>-1008124306.1709194</v>
      </c>
      <c r="H61" s="218">
        <f t="shared" si="1"/>
        <v>2074</v>
      </c>
      <c r="I61" s="222">
        <f>'[4]  38-LDO  '!T67</f>
        <v>20873942.562859476</v>
      </c>
      <c r="J61" s="220">
        <f>'[4]  38-LDO  '!U67</f>
        <v>50543900.760938004</v>
      </c>
      <c r="K61" s="220">
        <f>'[4]  38-LDO  '!V67</f>
        <v>-29669958.198078528</v>
      </c>
      <c r="L61" s="221">
        <f>'[4]  38-LDO  '!W67</f>
        <v>-818775820.87088227</v>
      </c>
    </row>
    <row r="62" spans="1:12" ht="14.25" customHeight="1" x14ac:dyDescent="0.25">
      <c r="A62" s="218">
        <f t="shared" si="0"/>
        <v>2075</v>
      </c>
      <c r="B62" s="222">
        <f>'[4]  38-LDO  '!N68</f>
        <v>0</v>
      </c>
      <c r="C62" s="220">
        <f>'[4]  38-LDO  '!O68</f>
        <v>916872.72475485248</v>
      </c>
      <c r="D62" s="220">
        <f>'[4]  38-LDO  '!P68</f>
        <v>-916872.72475485248</v>
      </c>
      <c r="E62" s="221">
        <f>'[4]  38-LDO  '!Q68</f>
        <v>-1009041178.8956742</v>
      </c>
      <c r="H62" s="218">
        <f t="shared" si="1"/>
        <v>2075</v>
      </c>
      <c r="I62" s="222">
        <f>'[4]  38-LDO  '!T68</f>
        <v>21041761.850558087</v>
      </c>
      <c r="J62" s="220">
        <f>'[4]  38-LDO  '!U68</f>
        <v>51340224.093117617</v>
      </c>
      <c r="K62" s="220">
        <f>'[4]  38-LDO  '!V68</f>
        <v>-30298462.24255953</v>
      </c>
      <c r="L62" s="221">
        <f>'[4]  38-LDO  '!W68</f>
        <v>-849074283.11344182</v>
      </c>
    </row>
    <row r="63" spans="1:12" ht="14.25" customHeight="1" x14ac:dyDescent="0.25">
      <c r="A63" s="218">
        <f t="shared" si="0"/>
        <v>2076</v>
      </c>
      <c r="B63" s="222">
        <f>'[4]  38-LDO  '!N69</f>
        <v>0</v>
      </c>
      <c r="C63" s="220">
        <f>'[4]  38-LDO  '!O69</f>
        <v>501761.59844396939</v>
      </c>
      <c r="D63" s="220">
        <f>'[4]  38-LDO  '!P69</f>
        <v>-501761.59844396939</v>
      </c>
      <c r="E63" s="221">
        <f>'[4]  38-LDO  '!Q69</f>
        <v>-1009542940.4941182</v>
      </c>
      <c r="H63" s="218">
        <f t="shared" si="1"/>
        <v>2076</v>
      </c>
      <c r="I63" s="222">
        <f>'[4]  38-LDO  '!T69</f>
        <v>21289739.402654767</v>
      </c>
      <c r="J63" s="220">
        <f>'[4]  38-LDO  '!U69</f>
        <v>53723297.172517285</v>
      </c>
      <c r="K63" s="220">
        <f>'[4]  38-LDO  '!V69</f>
        <v>-32433557.769862518</v>
      </c>
      <c r="L63" s="221">
        <f>'[4]  38-LDO  '!W69</f>
        <v>-881507840.88330436</v>
      </c>
    </row>
    <row r="64" spans="1:12" ht="14.25" customHeight="1" x14ac:dyDescent="0.25">
      <c r="A64" s="218">
        <f t="shared" si="0"/>
        <v>2077</v>
      </c>
      <c r="B64" s="222">
        <f>'[4]  38-LDO  '!N70</f>
        <v>0</v>
      </c>
      <c r="C64" s="220">
        <f>'[4]  38-LDO  '!O70</f>
        <v>420963.16856657306</v>
      </c>
      <c r="D64" s="220">
        <f>'[4]  38-LDO  '!P70</f>
        <v>-420963.16856657306</v>
      </c>
      <c r="E64" s="221">
        <f>'[4]  38-LDO  '!Q70</f>
        <v>-1009963903.6626848</v>
      </c>
      <c r="H64" s="218">
        <f t="shared" si="1"/>
        <v>2077</v>
      </c>
      <c r="I64" s="222">
        <f>'[4]  38-LDO  '!T70</f>
        <v>21483222.391922511</v>
      </c>
      <c r="J64" s="220">
        <f>'[4]  38-LDO  '!U70</f>
        <v>54779058.95970384</v>
      </c>
      <c r="K64" s="220">
        <f>'[4]  38-LDO  '!V70</f>
        <v>-33295836.567781329</v>
      </c>
      <c r="L64" s="221">
        <f>'[4]  38-LDO  '!W70</f>
        <v>-914803677.45108569</v>
      </c>
    </row>
    <row r="65" spans="1:12" ht="14.25" customHeight="1" x14ac:dyDescent="0.25">
      <c r="A65" s="218">
        <f t="shared" si="0"/>
        <v>2078</v>
      </c>
      <c r="B65" s="222">
        <f>'[4]  38-LDO  '!N71</f>
        <v>0</v>
      </c>
      <c r="C65" s="220">
        <f>'[4]  38-LDO  '!O71</f>
        <v>447689.2149777796</v>
      </c>
      <c r="D65" s="220">
        <f>'[4]  38-LDO  '!P71</f>
        <v>-447689.2149777796</v>
      </c>
      <c r="E65" s="221">
        <f>'[4]  38-LDO  '!Q71</f>
        <v>-1010411592.8776625</v>
      </c>
      <c r="H65" s="218">
        <f t="shared" si="1"/>
        <v>2078</v>
      </c>
      <c r="I65" s="222">
        <f>'[4]  38-LDO  '!T71</f>
        <v>21625755.915200051</v>
      </c>
      <c r="J65" s="220">
        <f>'[4]  38-LDO  '!U71</f>
        <v>57457134.478367224</v>
      </c>
      <c r="K65" s="220">
        <f>'[4]  38-LDO  '!V71</f>
        <v>-35831378.56316717</v>
      </c>
      <c r="L65" s="221">
        <f>'[4]  38-LDO  '!W71</f>
        <v>-950635056.0142529</v>
      </c>
    </row>
    <row r="66" spans="1:12" ht="14.25" customHeight="1" x14ac:dyDescent="0.25">
      <c r="A66" s="218">
        <f t="shared" si="0"/>
        <v>2079</v>
      </c>
      <c r="B66" s="222">
        <f>'[4]  38-LDO  '!N72</f>
        <v>0</v>
      </c>
      <c r="C66" s="220">
        <f>'[4]  38-LDO  '!O72</f>
        <v>479705.68394068477</v>
      </c>
      <c r="D66" s="220">
        <f>'[4]  38-LDO  '!P72</f>
        <v>-479705.68394068477</v>
      </c>
      <c r="E66" s="221">
        <f>'[4]  38-LDO  '!Q72</f>
        <v>-1010891298.5616032</v>
      </c>
      <c r="H66" s="218">
        <f t="shared" si="1"/>
        <v>2079</v>
      </c>
      <c r="I66" s="222">
        <f>'[4]  38-LDO  '!T72</f>
        <v>21892246.000365831</v>
      </c>
      <c r="J66" s="220">
        <f>'[4]  38-LDO  '!U72</f>
        <v>58500526.904531397</v>
      </c>
      <c r="K66" s="220">
        <f>'[4]  38-LDO  '!V72</f>
        <v>-36608280.904165566</v>
      </c>
      <c r="L66" s="221">
        <f>'[4]  38-LDO  '!W72</f>
        <v>-987243336.91841841</v>
      </c>
    </row>
    <row r="67" spans="1:12" ht="14.25" customHeight="1" x14ac:dyDescent="0.25">
      <c r="A67" s="218">
        <f t="shared" si="0"/>
        <v>2080</v>
      </c>
      <c r="B67" s="222">
        <f>'[4]  38-LDO  '!N73</f>
        <v>0</v>
      </c>
      <c r="C67" s="220">
        <f>'[4]  38-LDO  '!O73</f>
        <v>515298.38760642812</v>
      </c>
      <c r="D67" s="220">
        <f>'[4]  38-LDO  '!P73</f>
        <v>-515298.38760642812</v>
      </c>
      <c r="E67" s="221">
        <f>'[4]  38-LDO  '!Q73</f>
        <v>-1011406596.9492096</v>
      </c>
      <c r="H67" s="218">
        <f t="shared" si="1"/>
        <v>2080</v>
      </c>
      <c r="I67" s="222">
        <f>'[4]  38-LDO  '!T73</f>
        <v>22133076.424057256</v>
      </c>
      <c r="J67" s="220">
        <f>'[4]  38-LDO  '!U73</f>
        <v>60919499.840927161</v>
      </c>
      <c r="K67" s="220">
        <f>'[4]  38-LDO  '!V73</f>
        <v>-38786423.416869909</v>
      </c>
      <c r="L67" s="221">
        <f>'[4]  38-LDO  '!W73</f>
        <v>-1026029760.3352883</v>
      </c>
    </row>
    <row r="68" spans="1:12" ht="14.25" customHeight="1" x14ac:dyDescent="0.25">
      <c r="A68" s="218">
        <f t="shared" ref="A68:A81" si="2">A67+1</f>
        <v>2081</v>
      </c>
      <c r="B68" s="222">
        <f>'[4]  38-LDO  '!N74</f>
        <v>0</v>
      </c>
      <c r="C68" s="220">
        <f>'[4]  38-LDO  '!O74</f>
        <v>553829.31496279221</v>
      </c>
      <c r="D68" s="220">
        <f>'[4]  38-LDO  '!P74</f>
        <v>-553829.31496279221</v>
      </c>
      <c r="E68" s="221">
        <f>'[4]  38-LDO  '!Q74</f>
        <v>-1011960426.2641723</v>
      </c>
      <c r="H68" s="218">
        <f t="shared" ref="H68:H81" si="3">H67+1</f>
        <v>2081</v>
      </c>
      <c r="I68" s="222">
        <f>'[4]  38-LDO  '!T74</f>
        <v>22366163.04650183</v>
      </c>
      <c r="J68" s="220">
        <f>'[4]  38-LDO  '!U74</f>
        <v>61500991.151862241</v>
      </c>
      <c r="K68" s="220">
        <f>'[4]  38-LDO  '!V74</f>
        <v>-39134828.105360411</v>
      </c>
      <c r="L68" s="221">
        <f>'[4]  38-LDO  '!W74</f>
        <v>-1065164588.4406487</v>
      </c>
    </row>
    <row r="69" spans="1:12" ht="14.25" customHeight="1" x14ac:dyDescent="0.25">
      <c r="A69" s="218">
        <f t="shared" si="2"/>
        <v>2082</v>
      </c>
      <c r="B69" s="222">
        <f>'[4]  38-LDO  '!N75</f>
        <v>0</v>
      </c>
      <c r="C69" s="220">
        <f>'[4]  38-LDO  '!O75</f>
        <v>10874.2342755143</v>
      </c>
      <c r="D69" s="220">
        <f>'[4]  38-LDO  '!P75</f>
        <v>-10874.2342755143</v>
      </c>
      <c r="E69" s="221">
        <f>'[4]  38-LDO  '!Q75</f>
        <v>-1011971300.4984478</v>
      </c>
      <c r="H69" s="218">
        <f t="shared" si="3"/>
        <v>2082</v>
      </c>
      <c r="I69" s="222">
        <f>'[4]  38-LDO  '!T75</f>
        <v>22754987.653106313</v>
      </c>
      <c r="J69" s="220">
        <f>'[4]  38-LDO  '!U75</f>
        <v>60701757.96939759</v>
      </c>
      <c r="K69" s="220">
        <f>'[4]  38-LDO  '!V75</f>
        <v>-37946770.316291273</v>
      </c>
      <c r="L69" s="221">
        <f>'[4]  38-LDO  '!W75</f>
        <v>-1103111358.7569399</v>
      </c>
    </row>
    <row r="70" spans="1:12" ht="14.25" customHeight="1" x14ac:dyDescent="0.25">
      <c r="A70" s="218">
        <f t="shared" si="2"/>
        <v>2083</v>
      </c>
      <c r="B70" s="222">
        <f>'[4]  38-LDO  '!N76</f>
        <v>0</v>
      </c>
      <c r="C70" s="220">
        <f>'[4]  38-LDO  '!O76</f>
        <v>0</v>
      </c>
      <c r="D70" s="220">
        <f>'[4]  38-LDO  '!P76</f>
        <v>0</v>
      </c>
      <c r="E70" s="221">
        <f>'[4]  38-LDO  '!Q76</f>
        <v>-1011971300.4984478</v>
      </c>
      <c r="H70" s="218">
        <f t="shared" si="3"/>
        <v>2083</v>
      </c>
      <c r="I70" s="222">
        <f>'[4]  38-LDO  '!T76</f>
        <v>23017633.381548077</v>
      </c>
      <c r="J70" s="220">
        <f>'[4]  38-LDO  '!U76</f>
        <v>60201574.453423619</v>
      </c>
      <c r="K70" s="220">
        <f>'[4]  38-LDO  '!V76</f>
        <v>-37183941.071875542</v>
      </c>
      <c r="L70" s="221">
        <f>'[4]  38-LDO  '!W76</f>
        <v>-1140295299.8288155</v>
      </c>
    </row>
    <row r="71" spans="1:12" ht="14.25" customHeight="1" x14ac:dyDescent="0.25">
      <c r="A71" s="218">
        <f t="shared" si="2"/>
        <v>2084</v>
      </c>
      <c r="B71" s="222">
        <f>'[4]  38-LDO  '!N77</f>
        <v>0</v>
      </c>
      <c r="C71" s="220">
        <f>'[4]  38-LDO  '!O77</f>
        <v>0</v>
      </c>
      <c r="D71" s="220">
        <f>'[4]  38-LDO  '!P77</f>
        <v>0</v>
      </c>
      <c r="E71" s="221">
        <f>'[4]  38-LDO  '!Q77</f>
        <v>-1011971300.4984478</v>
      </c>
      <c r="H71" s="218">
        <f t="shared" si="3"/>
        <v>2084</v>
      </c>
      <c r="I71" s="222">
        <f>'[4]  38-LDO  '!T77</f>
        <v>23382386.06152916</v>
      </c>
      <c r="J71" s="220">
        <f>'[4]  38-LDO  '!U77</f>
        <v>59863166.597314201</v>
      </c>
      <c r="K71" s="220">
        <f>'[4]  38-LDO  '!V77</f>
        <v>-36480780.535785042</v>
      </c>
      <c r="L71" s="221">
        <f>'[4]  38-LDO  '!W77</f>
        <v>-1176776080.3646004</v>
      </c>
    </row>
    <row r="72" spans="1:12" ht="14.25" customHeight="1" x14ac:dyDescent="0.25">
      <c r="A72" s="218">
        <f t="shared" si="2"/>
        <v>2085</v>
      </c>
      <c r="B72" s="222">
        <f>'[4]  38-LDO  '!N78</f>
        <v>0</v>
      </c>
      <c r="C72" s="220">
        <f>'[4]  38-LDO  '!O78</f>
        <v>0</v>
      </c>
      <c r="D72" s="220">
        <f>'[4]  38-LDO  '!P78</f>
        <v>0</v>
      </c>
      <c r="E72" s="221">
        <f>'[4]  38-LDO  '!Q78</f>
        <v>-1011971300.4984478</v>
      </c>
      <c r="H72" s="218">
        <f t="shared" si="3"/>
        <v>2085</v>
      </c>
      <c r="I72" s="222">
        <f>'[4]  38-LDO  '!T78</f>
        <v>23655189.811976895</v>
      </c>
      <c r="J72" s="220">
        <f>'[4]  38-LDO  '!U78</f>
        <v>59555357.388462529</v>
      </c>
      <c r="K72" s="220">
        <f>'[4]  38-LDO  '!V78</f>
        <v>-35900167.576485634</v>
      </c>
      <c r="L72" s="221">
        <f>'[4]  38-LDO  '!W78</f>
        <v>-1212676247.9410861</v>
      </c>
    </row>
    <row r="73" spans="1:12" ht="14.25" customHeight="1" x14ac:dyDescent="0.25">
      <c r="A73" s="218">
        <f t="shared" si="2"/>
        <v>2086</v>
      </c>
      <c r="B73" s="222">
        <f>'[4]  38-LDO  '!N79</f>
        <v>0</v>
      </c>
      <c r="C73" s="220">
        <f>'[4]  38-LDO  '!O79</f>
        <v>0</v>
      </c>
      <c r="D73" s="220">
        <f>'[4]  38-LDO  '!P79</f>
        <v>0</v>
      </c>
      <c r="E73" s="221">
        <f>'[4]  38-LDO  '!Q79</f>
        <v>-1011971300.4984478</v>
      </c>
      <c r="H73" s="218">
        <f t="shared" si="3"/>
        <v>2086</v>
      </c>
      <c r="I73" s="222">
        <f>'[4]  38-LDO  '!T79</f>
        <v>24073095.841445506</v>
      </c>
      <c r="J73" s="220">
        <f>'[4]  38-LDO  '!U79</f>
        <v>60238676.595474586</v>
      </c>
      <c r="K73" s="220">
        <f>'[4]  38-LDO  '!V79</f>
        <v>-36165580.75402908</v>
      </c>
      <c r="L73" s="221">
        <f>'[4]  38-LDO  '!W79</f>
        <v>-1248841828.6951151</v>
      </c>
    </row>
    <row r="74" spans="1:12" ht="14.25" customHeight="1" x14ac:dyDescent="0.25">
      <c r="A74" s="218">
        <f t="shared" si="2"/>
        <v>2087</v>
      </c>
      <c r="B74" s="222">
        <f>'[4]  38-LDO  '!N80</f>
        <v>0</v>
      </c>
      <c r="C74" s="220">
        <f>'[4]  38-LDO  '!O80</f>
        <v>0</v>
      </c>
      <c r="D74" s="220">
        <f>'[4]  38-LDO  '!P80</f>
        <v>0</v>
      </c>
      <c r="E74" s="221">
        <f>'[4]  38-LDO  '!Q80</f>
        <v>-1011971300.4984478</v>
      </c>
      <c r="H74" s="218">
        <f t="shared" si="3"/>
        <v>2087</v>
      </c>
      <c r="I74" s="222">
        <f>'[4]  38-LDO  '!T80</f>
        <v>24433372.38214647</v>
      </c>
      <c r="J74" s="220">
        <f>'[4]  38-LDO  '!U80</f>
        <v>59987673.819037206</v>
      </c>
      <c r="K74" s="220">
        <f>'[4]  38-LDO  '!V80</f>
        <v>-35554301.436890736</v>
      </c>
      <c r="L74" s="221">
        <f>'[4]  38-LDO  '!W80</f>
        <v>-1284396130.1320059</v>
      </c>
    </row>
    <row r="75" spans="1:12" ht="14.25" customHeight="1" x14ac:dyDescent="0.25">
      <c r="A75" s="218">
        <f t="shared" si="2"/>
        <v>2088</v>
      </c>
      <c r="B75" s="222">
        <f>'[4]  38-LDO  '!N81</f>
        <v>0</v>
      </c>
      <c r="C75" s="220">
        <f>'[4]  38-LDO  '!O81</f>
        <v>0</v>
      </c>
      <c r="D75" s="220">
        <f>'[4]  38-LDO  '!P81</f>
        <v>0</v>
      </c>
      <c r="E75" s="221">
        <f>'[4]  38-LDO  '!Q81</f>
        <v>-1011971300.4984478</v>
      </c>
      <c r="H75" s="218">
        <f t="shared" si="3"/>
        <v>2088</v>
      </c>
      <c r="I75" s="222">
        <f>'[4]  38-LDO  '!T81</f>
        <v>24806117.198281292</v>
      </c>
      <c r="J75" s="220">
        <f>'[4]  38-LDO  '!U81</f>
        <v>60339633.456752919</v>
      </c>
      <c r="K75" s="220">
        <f>'[4]  38-LDO  '!V81</f>
        <v>-35533516.258471623</v>
      </c>
      <c r="L75" s="221">
        <f>'[4]  38-LDO  '!W81</f>
        <v>-1319929646.3904777</v>
      </c>
    </row>
    <row r="76" spans="1:12" ht="14.25" customHeight="1" x14ac:dyDescent="0.25">
      <c r="A76" s="218">
        <f t="shared" si="2"/>
        <v>2089</v>
      </c>
      <c r="B76" s="222">
        <f>'[4]  38-LDO  '!N82</f>
        <v>0</v>
      </c>
      <c r="C76" s="220">
        <f>'[4]  38-LDO  '!O82</f>
        <v>0</v>
      </c>
      <c r="D76" s="220">
        <f>'[4]  38-LDO  '!P82</f>
        <v>0</v>
      </c>
      <c r="E76" s="221">
        <f>'[4]  38-LDO  '!Q82</f>
        <v>-1011971300.4984478</v>
      </c>
      <c r="H76" s="218">
        <f t="shared" si="3"/>
        <v>2089</v>
      </c>
      <c r="I76" s="222">
        <f>'[4]  38-LDO  '!T82</f>
        <v>25090124.602779135</v>
      </c>
      <c r="J76" s="220">
        <f>'[4]  38-LDO  '!U82</f>
        <v>59613276.65988142</v>
      </c>
      <c r="K76" s="220">
        <f>'[4]  38-LDO  '!V82</f>
        <v>-34523152.057102285</v>
      </c>
      <c r="L76" s="221">
        <f>'[4]  38-LDO  '!W82</f>
        <v>-1354452798.4475799</v>
      </c>
    </row>
    <row r="77" spans="1:12" ht="14.25" customHeight="1" x14ac:dyDescent="0.25">
      <c r="A77" s="218">
        <f t="shared" si="2"/>
        <v>2090</v>
      </c>
      <c r="B77" s="222">
        <f>'[4]  38-LDO  '!N83</f>
        <v>0</v>
      </c>
      <c r="C77" s="220">
        <f>'[4]  38-LDO  '!O83</f>
        <v>0</v>
      </c>
      <c r="D77" s="220">
        <f>'[4]  38-LDO  '!P83</f>
        <v>0</v>
      </c>
      <c r="E77" s="221">
        <f>'[4]  38-LDO  '!Q83</f>
        <v>-1011971300.4984478</v>
      </c>
      <c r="H77" s="218">
        <f t="shared" si="3"/>
        <v>2090</v>
      </c>
      <c r="I77" s="222">
        <f>'[4]  38-LDO  '!T83</f>
        <v>25426173.346761715</v>
      </c>
      <c r="J77" s="220">
        <f>'[4]  38-LDO  '!U83</f>
        <v>58062894.590825729</v>
      </c>
      <c r="K77" s="220">
        <f>'[4]  38-LDO  '!V83</f>
        <v>-32636721.244064014</v>
      </c>
      <c r="L77" s="221">
        <f>'[4]  38-LDO  '!W83</f>
        <v>-1387089519.691644</v>
      </c>
    </row>
    <row r="78" spans="1:12" ht="14.25" customHeight="1" x14ac:dyDescent="0.25">
      <c r="A78" s="218">
        <f t="shared" si="2"/>
        <v>2091</v>
      </c>
      <c r="B78" s="222">
        <f>'[4]  38-LDO  '!N84</f>
        <v>0</v>
      </c>
      <c r="C78" s="220">
        <f>'[4]  38-LDO  '!O84</f>
        <v>0</v>
      </c>
      <c r="D78" s="220">
        <f>'[4]  38-LDO  '!P84</f>
        <v>0</v>
      </c>
      <c r="E78" s="221">
        <f>'[4]  38-LDO  '!Q84</f>
        <v>-1011971300.4984478</v>
      </c>
      <c r="H78" s="218">
        <f t="shared" si="3"/>
        <v>2091</v>
      </c>
      <c r="I78" s="222">
        <f>'[4]  38-LDO  '!T84</f>
        <v>25703176.630127922</v>
      </c>
      <c r="J78" s="220">
        <f>'[4]  38-LDO  '!U84</f>
        <v>56232537.761026949</v>
      </c>
      <c r="K78" s="220">
        <f>'[4]  38-LDO  '!V84</f>
        <v>-30529361.130899027</v>
      </c>
      <c r="L78" s="221">
        <f>'[4]  38-LDO  '!W84</f>
        <v>-1417618880.8225429</v>
      </c>
    </row>
    <row r="79" spans="1:12" ht="14.25" customHeight="1" x14ac:dyDescent="0.25">
      <c r="A79" s="218">
        <f t="shared" si="2"/>
        <v>2092</v>
      </c>
      <c r="B79" s="222">
        <f>'[4]  38-LDO  '!N85</f>
        <v>0</v>
      </c>
      <c r="C79" s="220">
        <f>'[4]  38-LDO  '!O85</f>
        <v>0</v>
      </c>
      <c r="D79" s="220">
        <f>'[4]  38-LDO  '!P85</f>
        <v>0</v>
      </c>
      <c r="E79" s="221">
        <f>'[4]  38-LDO  '!Q85</f>
        <v>-1011971300.4984478</v>
      </c>
      <c r="H79" s="218">
        <f t="shared" si="3"/>
        <v>2092</v>
      </c>
      <c r="I79" s="222">
        <f>'[4]  38-LDO  '!T85</f>
        <v>26032577.950114999</v>
      </c>
      <c r="J79" s="220">
        <f>'[4]  38-LDO  '!U85</f>
        <v>54936936.568522468</v>
      </c>
      <c r="K79" s="220">
        <f>'[4]  38-LDO  '!V85</f>
        <v>-28904358.618407469</v>
      </c>
      <c r="L79" s="221">
        <f>'[4]  38-LDO  '!W85</f>
        <v>-1446523239.4409504</v>
      </c>
    </row>
    <row r="80" spans="1:12" ht="14.25" customHeight="1" x14ac:dyDescent="0.25">
      <c r="A80" s="218">
        <f t="shared" si="2"/>
        <v>2093</v>
      </c>
      <c r="B80" s="222">
        <f>'[4]  38-LDO  '!N86</f>
        <v>0</v>
      </c>
      <c r="C80" s="220">
        <f>'[4]  38-LDO  '!O86</f>
        <v>0</v>
      </c>
      <c r="D80" s="220">
        <f>'[4]  38-LDO  '!P86</f>
        <v>0</v>
      </c>
      <c r="E80" s="221">
        <f>'[4]  38-LDO  '!Q86</f>
        <v>-1011971300.4984478</v>
      </c>
      <c r="H80" s="218">
        <f t="shared" si="3"/>
        <v>2093</v>
      </c>
      <c r="I80" s="222">
        <f>'[4]  38-LDO  '!T86</f>
        <v>26327604.406683505</v>
      </c>
      <c r="J80" s="220">
        <f>'[4]  38-LDO  '!U86</f>
        <v>53747782.107976675</v>
      </c>
      <c r="K80" s="220">
        <f>'[4]  38-LDO  '!V86</f>
        <v>-27420177.70129317</v>
      </c>
      <c r="L80" s="221">
        <f>'[4]  38-LDO  '!W86</f>
        <v>-1473943417.1422436</v>
      </c>
    </row>
    <row r="81" spans="1:12" ht="14.25" customHeight="1" x14ac:dyDescent="0.25">
      <c r="A81" s="218">
        <f t="shared" si="2"/>
        <v>2094</v>
      </c>
      <c r="B81" s="222">
        <f>'[4]  38-LDO  '!N87</f>
        <v>0</v>
      </c>
      <c r="C81" s="220">
        <f>'[4]  38-LDO  '!O87</f>
        <v>0</v>
      </c>
      <c r="D81" s="220">
        <f>'[4]  38-LDO  '!P87</f>
        <v>0</v>
      </c>
      <c r="E81" s="221">
        <f>'[4]  38-LDO  '!Q87</f>
        <v>-1011971300.4984478</v>
      </c>
      <c r="H81" s="218">
        <f t="shared" si="3"/>
        <v>2094</v>
      </c>
      <c r="I81" s="222">
        <f>'[4]  38-LDO  '!T87</f>
        <v>26642644.459335316</v>
      </c>
      <c r="J81" s="220">
        <f>'[4]  38-LDO  '!U87</f>
        <v>52775917.984976865</v>
      </c>
      <c r="K81" s="220">
        <f>'[4]  38-LDO  '!V87</f>
        <v>-26133273.525641549</v>
      </c>
      <c r="L81" s="221">
        <f>'[4]  38-LDO  '!W87</f>
        <v>-1500076690.6678851</v>
      </c>
    </row>
    <row r="82" spans="1:12" ht="14.25" customHeight="1" x14ac:dyDescent="0.25">
      <c r="A82" s="223">
        <f>A81+1</f>
        <v>2095</v>
      </c>
      <c r="B82" s="224">
        <f>'[4]  38-LDO  '!N88</f>
        <v>0</v>
      </c>
      <c r="C82" s="225">
        <f>'[4]  38-LDO  '!O88</f>
        <v>0</v>
      </c>
      <c r="D82" s="225">
        <f>'[4]  38-LDO  '!P88</f>
        <v>0</v>
      </c>
      <c r="E82" s="226">
        <f>'[4]  38-LDO  '!Q88</f>
        <v>-1011971300.4984478</v>
      </c>
      <c r="H82" s="223">
        <f>H81+1</f>
        <v>2095</v>
      </c>
      <c r="I82" s="224">
        <f>'[4]  38-LDO  '!T88</f>
        <v>26924281.195250321</v>
      </c>
      <c r="J82" s="225">
        <f>'[4]  38-LDO  '!U88</f>
        <v>52262455.450450845</v>
      </c>
      <c r="K82" s="225">
        <f>'[4]  38-LDO  '!V88</f>
        <v>-25338174.255200524</v>
      </c>
      <c r="L82" s="226">
        <f>'[4]  38-LDO  '!W88</f>
        <v>-1525414864.9230857</v>
      </c>
    </row>
    <row r="84" spans="1:12" s="2" customFormat="1" ht="15.75" x14ac:dyDescent="0.25"/>
    <row r="85" spans="1:12" s="2" customFormat="1" ht="15.75" x14ac:dyDescent="0.25"/>
    <row r="86" spans="1:12" s="2" customFormat="1" ht="6" customHeight="1" x14ac:dyDescent="0.25"/>
  </sheetData>
  <mergeCells count="8">
    <mergeCell ref="I6:K6"/>
    <mergeCell ref="A4:A5"/>
    <mergeCell ref="B6:D6"/>
    <mergeCell ref="H1:L1"/>
    <mergeCell ref="H2:L2"/>
    <mergeCell ref="H4:H5"/>
    <mergeCell ref="A1:E1"/>
    <mergeCell ref="A2:E2"/>
  </mergeCells>
  <conditionalFormatting sqref="B7:E41 B45:E82">
    <cfRule type="cellIs" dxfId="3" priority="6" operator="lessThan">
      <formula>0</formula>
    </cfRule>
  </conditionalFormatting>
  <conditionalFormatting sqref="B42:E44">
    <cfRule type="cellIs" dxfId="2" priority="4" operator="lessThan">
      <formula>0</formula>
    </cfRule>
  </conditionalFormatting>
  <conditionalFormatting sqref="I42:L44">
    <cfRule type="cellIs" dxfId="1" priority="1" operator="lessThan">
      <formula>0</formula>
    </cfRule>
  </conditionalFormatting>
  <conditionalFormatting sqref="I7:L41 I45:L82">
    <cfRule type="cellIs" dxfId="0" priority="2" operator="lessThan">
      <formula>0</formula>
    </cfRule>
  </conditionalFormatting>
  <pageMargins left="1.1023622047244095" right="0.51181102362204722" top="1.4960629921259843" bottom="1.259842519685039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E34"/>
  <sheetViews>
    <sheetView showGridLines="0" view="pageLayout" zoomScaleNormal="100" workbookViewId="0">
      <selection activeCell="A34" sqref="A34"/>
    </sheetView>
  </sheetViews>
  <sheetFormatPr defaultRowHeight="15" x14ac:dyDescent="0.25"/>
  <cols>
    <col min="1" max="2" width="4.28515625" customWidth="1"/>
    <col min="3" max="3" width="41" customWidth="1"/>
    <col min="4" max="5" width="18.28515625" customWidth="1"/>
  </cols>
  <sheetData>
    <row r="1" spans="1:5" s="1" customFormat="1" ht="23.25" x14ac:dyDescent="0.35">
      <c r="A1" s="298" t="s">
        <v>102</v>
      </c>
      <c r="B1" s="298"/>
      <c r="C1" s="298"/>
      <c r="D1" s="298"/>
      <c r="E1" s="298"/>
    </row>
    <row r="2" spans="1:5" s="1" customFormat="1" ht="7.5" customHeight="1" x14ac:dyDescent="0.35">
      <c r="A2" s="17"/>
    </row>
    <row r="3" spans="1:5" ht="15.75" x14ac:dyDescent="0.25">
      <c r="A3" s="1"/>
    </row>
    <row r="4" spans="1:5" ht="15.75" x14ac:dyDescent="0.25">
      <c r="A4" s="1" t="str">
        <f>CONCATENATE("Data Focal desta Reavaliação Atuarial: ",TEXT('[1]1-PREMISSA'!$I$13,"dd/mm/aaaa"),".")</f>
        <v>Data Focal desta Reavaliação Atuarial: 31/12/2019.</v>
      </c>
    </row>
    <row r="5" spans="1:5" ht="24" customHeight="1" x14ac:dyDescent="0.25">
      <c r="A5" s="1"/>
    </row>
    <row r="6" spans="1:5" ht="15.75" x14ac:dyDescent="0.25">
      <c r="A6" s="2"/>
      <c r="D6" s="90" t="s">
        <v>163</v>
      </c>
      <c r="E6" s="90" t="s">
        <v>163</v>
      </c>
    </row>
    <row r="7" spans="1:5" ht="18.75" x14ac:dyDescent="0.3">
      <c r="A7" s="299" t="s">
        <v>164</v>
      </c>
      <c r="B7" s="299"/>
      <c r="C7" s="299"/>
      <c r="D7" s="91" t="s">
        <v>165</v>
      </c>
      <c r="E7" s="91" t="s">
        <v>166</v>
      </c>
    </row>
    <row r="8" spans="1:5" ht="12.75" customHeight="1" x14ac:dyDescent="0.25">
      <c r="A8" s="267" t="s">
        <v>103</v>
      </c>
      <c r="B8" s="268"/>
      <c r="C8" s="269"/>
      <c r="D8" s="273" t="s">
        <v>167</v>
      </c>
      <c r="E8" s="294" t="s">
        <v>167</v>
      </c>
    </row>
    <row r="9" spans="1:5" ht="12.75" customHeight="1" x14ac:dyDescent="0.25">
      <c r="A9" s="270"/>
      <c r="B9" s="271"/>
      <c r="C9" s="272"/>
      <c r="D9" s="273"/>
      <c r="E9" s="294"/>
    </row>
    <row r="10" spans="1:5" ht="22.5" customHeight="1" x14ac:dyDescent="0.25">
      <c r="A10" s="68" t="s">
        <v>168</v>
      </c>
      <c r="B10" s="92"/>
      <c r="C10" s="93"/>
      <c r="D10" s="94">
        <f>'[1]15-EFA'!N7</f>
        <v>55125034.789999999</v>
      </c>
      <c r="E10" s="94">
        <f>'[1]15-EFA'!R7</f>
        <v>55125034.789999999</v>
      </c>
    </row>
    <row r="11" spans="1:5" ht="21" customHeight="1" x14ac:dyDescent="0.25">
      <c r="B11" s="95" t="s">
        <v>169</v>
      </c>
      <c r="C11" s="93"/>
      <c r="D11" s="96">
        <f>'[1]15-EFA'!N8</f>
        <v>54961415.939999998</v>
      </c>
      <c r="E11" s="96">
        <f>'[1]15-EFA'!R8</f>
        <v>54961415.939999998</v>
      </c>
    </row>
    <row r="12" spans="1:5" ht="21" customHeight="1" x14ac:dyDescent="0.25">
      <c r="B12" s="95" t="s">
        <v>170</v>
      </c>
      <c r="C12" s="93"/>
      <c r="D12" s="96">
        <f>'[1]15-EFA'!N9</f>
        <v>163618.85</v>
      </c>
      <c r="E12" s="96">
        <f>'[1]15-EFA'!R9</f>
        <v>163618.85</v>
      </c>
    </row>
    <row r="13" spans="1:5" ht="21" customHeight="1" x14ac:dyDescent="0.25">
      <c r="B13" s="95" t="s">
        <v>171</v>
      </c>
      <c r="C13" s="93"/>
      <c r="D13" s="96">
        <f>'[1]15-EFA'!N10</f>
        <v>0</v>
      </c>
      <c r="E13" s="96">
        <f>'[1]15-EFA'!R10</f>
        <v>0</v>
      </c>
    </row>
    <row r="14" spans="1:5" ht="18" customHeight="1" x14ac:dyDescent="0.25"/>
    <row r="15" spans="1:5" ht="12.75" customHeight="1" x14ac:dyDescent="0.25">
      <c r="A15" s="288" t="s">
        <v>172</v>
      </c>
      <c r="B15" s="289"/>
      <c r="C15" s="290"/>
      <c r="D15" s="273" t="s">
        <v>167</v>
      </c>
      <c r="E15" s="294" t="s">
        <v>167</v>
      </c>
    </row>
    <row r="16" spans="1:5" ht="12.75" customHeight="1" x14ac:dyDescent="0.25">
      <c r="A16" s="295"/>
      <c r="B16" s="296"/>
      <c r="C16" s="297"/>
      <c r="D16" s="273"/>
      <c r="E16" s="294"/>
    </row>
    <row r="17" spans="1:5" ht="22.5" customHeight="1" x14ac:dyDescent="0.25">
      <c r="A17" s="68" t="s">
        <v>173</v>
      </c>
      <c r="B17" s="92"/>
      <c r="C17" s="93"/>
      <c r="D17" s="97">
        <f>'[1]15-EFA'!N15</f>
        <v>-306744756.51999998</v>
      </c>
      <c r="E17" s="97">
        <f>'[1]15-EFA'!R15</f>
        <v>-308516123.20000005</v>
      </c>
    </row>
    <row r="18" spans="1:5" ht="21" customHeight="1" x14ac:dyDescent="0.25">
      <c r="B18" s="73" t="s">
        <v>174</v>
      </c>
      <c r="C18" s="93"/>
      <c r="D18" s="98">
        <f>'[1]15-EFA'!N16</f>
        <v>-79815648.969999999</v>
      </c>
      <c r="E18" s="98">
        <f>'[1]15-EFA'!R16</f>
        <v>-79815648.969999999</v>
      </c>
    </row>
    <row r="19" spans="1:5" ht="18.75" customHeight="1" x14ac:dyDescent="0.25">
      <c r="C19" s="73" t="s">
        <v>175</v>
      </c>
      <c r="D19" s="99">
        <f>'[1]15-EFA'!N17</f>
        <v>-79840211.810000002</v>
      </c>
      <c r="E19" s="99">
        <f>'[1]15-EFA'!R17</f>
        <v>-79840211.810000002</v>
      </c>
    </row>
    <row r="20" spans="1:5" ht="18.75" customHeight="1" x14ac:dyDescent="0.25">
      <c r="C20" s="73" t="s">
        <v>176</v>
      </c>
      <c r="D20" s="100">
        <f>'[1]15-EFA'!N18</f>
        <v>24562.84</v>
      </c>
      <c r="E20" s="100">
        <f>'[1]15-EFA'!R18</f>
        <v>24562.84</v>
      </c>
    </row>
    <row r="21" spans="1:5" ht="21" customHeight="1" x14ac:dyDescent="0.25">
      <c r="B21" s="73" t="s">
        <v>177</v>
      </c>
      <c r="C21" s="35"/>
      <c r="D21" s="98">
        <f>'[1]15-EFA'!N19</f>
        <v>-226929107.54999998</v>
      </c>
      <c r="E21" s="98">
        <f>'[1]15-EFA'!R19</f>
        <v>-228700474.23000002</v>
      </c>
    </row>
    <row r="22" spans="1:5" ht="18.75" customHeight="1" x14ac:dyDescent="0.25">
      <c r="C22" s="73" t="s">
        <v>175</v>
      </c>
      <c r="D22" s="99">
        <f>'[1]15-EFA'!N20</f>
        <v>-363350951.37</v>
      </c>
      <c r="E22" s="99">
        <f>'[1]15-EFA'!R20</f>
        <v>-363350951.37</v>
      </c>
    </row>
    <row r="23" spans="1:5" ht="18.75" customHeight="1" x14ac:dyDescent="0.25">
      <c r="C23" s="73" t="s">
        <v>176</v>
      </c>
      <c r="D23" s="100">
        <f>'[1]15-EFA'!N21</f>
        <v>136421843.82000002</v>
      </c>
      <c r="E23" s="100">
        <f>'[1]15-EFA'!R21</f>
        <v>134650477.13999999</v>
      </c>
    </row>
    <row r="24" spans="1:5" ht="18" customHeight="1" x14ac:dyDescent="0.25"/>
    <row r="25" spans="1:5" ht="12.75" customHeight="1" x14ac:dyDescent="0.25">
      <c r="A25" s="267" t="s">
        <v>51</v>
      </c>
      <c r="B25" s="268"/>
      <c r="C25" s="269"/>
      <c r="D25" s="273" t="s">
        <v>167</v>
      </c>
      <c r="E25" s="294" t="s">
        <v>167</v>
      </c>
    </row>
    <row r="26" spans="1:5" ht="12.75" customHeight="1" x14ac:dyDescent="0.25">
      <c r="A26" s="270"/>
      <c r="B26" s="271"/>
      <c r="C26" s="272"/>
      <c r="D26" s="273"/>
      <c r="E26" s="294"/>
    </row>
    <row r="27" spans="1:5" ht="22.5" customHeight="1" x14ac:dyDescent="0.25">
      <c r="A27" s="68" t="s">
        <v>178</v>
      </c>
      <c r="B27" s="92"/>
      <c r="C27" s="35"/>
      <c r="D27" s="94">
        <f>'[1]15-EFA'!N26</f>
        <v>0</v>
      </c>
      <c r="E27" s="94">
        <f>'[1]15-EFA'!R26</f>
        <v>0</v>
      </c>
    </row>
    <row r="28" spans="1:5" ht="21" customHeight="1" x14ac:dyDescent="0.25">
      <c r="B28" s="73" t="s">
        <v>104</v>
      </c>
      <c r="C28" s="35"/>
      <c r="D28" s="96">
        <f>'[1]15-EFA'!N27</f>
        <v>0</v>
      </c>
      <c r="E28" s="96">
        <f>'[1]15-EFA'!R27</f>
        <v>0</v>
      </c>
    </row>
    <row r="29" spans="1:5" ht="21" customHeight="1" x14ac:dyDescent="0.25">
      <c r="B29" s="73" t="s">
        <v>105</v>
      </c>
      <c r="C29" s="35"/>
      <c r="D29" s="96">
        <f>'[1]15-EFA'!N28</f>
        <v>0</v>
      </c>
      <c r="E29" s="96">
        <f>'[1]15-EFA'!R28</f>
        <v>0</v>
      </c>
    </row>
    <row r="30" spans="1:5" ht="18" customHeight="1" x14ac:dyDescent="0.25"/>
    <row r="31" spans="1:5" ht="12.75" customHeight="1" x14ac:dyDescent="0.25">
      <c r="A31" s="288" t="s">
        <v>106</v>
      </c>
      <c r="B31" s="289"/>
      <c r="C31" s="290"/>
      <c r="D31" s="273" t="s">
        <v>167</v>
      </c>
      <c r="E31" s="294" t="s">
        <v>167</v>
      </c>
    </row>
    <row r="32" spans="1:5" ht="12.75" customHeight="1" x14ac:dyDescent="0.25">
      <c r="A32" s="291"/>
      <c r="B32" s="292"/>
      <c r="C32" s="293"/>
      <c r="D32" s="273"/>
      <c r="E32" s="294"/>
    </row>
    <row r="33" spans="1:5" ht="22.5" customHeight="1" x14ac:dyDescent="0.25">
      <c r="A33" s="68" t="s">
        <v>179</v>
      </c>
      <c r="B33" s="92"/>
      <c r="C33" s="35"/>
      <c r="D33" s="97">
        <f>'[1]15-EFA'!$N$33</f>
        <v>-251619721.72999999</v>
      </c>
      <c r="E33" s="97">
        <f>'[1]15-EFA'!R33</f>
        <v>-253391088.41000006</v>
      </c>
    </row>
    <row r="34" spans="1:5" ht="21" x14ac:dyDescent="0.35">
      <c r="A34" s="258" t="s">
        <v>211</v>
      </c>
      <c r="B34" s="17"/>
      <c r="E34" s="17"/>
    </row>
  </sheetData>
  <mergeCells count="14">
    <mergeCell ref="A1:E1"/>
    <mergeCell ref="A7:C7"/>
    <mergeCell ref="A8:C9"/>
    <mergeCell ref="D8:D9"/>
    <mergeCell ref="E8:E9"/>
    <mergeCell ref="A31:C32"/>
    <mergeCell ref="D31:D32"/>
    <mergeCell ref="E31:E32"/>
    <mergeCell ref="A25:C26"/>
    <mergeCell ref="A15:C16"/>
    <mergeCell ref="D15:D16"/>
    <mergeCell ref="E15:E16"/>
    <mergeCell ref="D25:D26"/>
    <mergeCell ref="E25:E26"/>
  </mergeCells>
  <pageMargins left="0.97916666666666663" right="0.51181102362204722" top="1.4960629921259843" bottom="1.259842519685039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D61"/>
  <sheetViews>
    <sheetView showGridLines="0" view="pageLayout" zoomScaleNormal="100" workbookViewId="0">
      <selection activeCell="A34" sqref="A34"/>
    </sheetView>
  </sheetViews>
  <sheetFormatPr defaultRowHeight="15" x14ac:dyDescent="0.25"/>
  <cols>
    <col min="1" max="1" width="36.5703125" customWidth="1"/>
    <col min="2" max="2" width="16.5703125" customWidth="1"/>
    <col min="3" max="3" width="18.28515625" customWidth="1"/>
    <col min="4" max="4" width="13.140625" customWidth="1"/>
  </cols>
  <sheetData>
    <row r="1" spans="1:4" ht="23.25" x14ac:dyDescent="0.35">
      <c r="A1" s="298" t="s">
        <v>107</v>
      </c>
      <c r="B1" s="298"/>
      <c r="C1" s="298"/>
      <c r="D1" s="298"/>
    </row>
    <row r="2" spans="1:4" ht="12.75" customHeight="1" x14ac:dyDescent="0.25">
      <c r="A2" s="1"/>
    </row>
    <row r="3" spans="1:4" ht="15.75" x14ac:dyDescent="0.25">
      <c r="A3" s="1" t="str">
        <f>'[2]18-CN+ADM+CS'!A10</f>
        <v>A Folha de remuneração de contribuição dos Servidores Ativos é de R$ 2.000,00 (mês).</v>
      </c>
    </row>
    <row r="4" spans="1:4" ht="15" customHeight="1" x14ac:dyDescent="0.25">
      <c r="A4" s="2"/>
    </row>
    <row r="5" spans="1:4" ht="15.75" x14ac:dyDescent="0.25">
      <c r="A5" s="1" t="str">
        <f>'[2]18-CN+ADM+CS'!A12</f>
        <v>Data Focal desta Reavaliação Atuarial: 31/12/2019.</v>
      </c>
    </row>
    <row r="6" spans="1:4" ht="15.75" x14ac:dyDescent="0.25">
      <c r="A6" s="1"/>
    </row>
    <row r="7" spans="1:4" ht="15.75" x14ac:dyDescent="0.25">
      <c r="A7" s="1"/>
    </row>
    <row r="8" spans="1:4" ht="18.75" x14ac:dyDescent="0.3">
      <c r="A8" s="281" t="s">
        <v>146</v>
      </c>
      <c r="B8" s="281"/>
      <c r="C8" s="281"/>
      <c r="D8" s="281"/>
    </row>
    <row r="9" spans="1:4" ht="3" customHeight="1" x14ac:dyDescent="0.3">
      <c r="A9" s="36"/>
      <c r="B9" s="72"/>
      <c r="C9" s="72"/>
      <c r="D9" s="72"/>
    </row>
    <row r="10" spans="1:4" ht="18" customHeight="1" x14ac:dyDescent="0.25">
      <c r="A10" s="313" t="s">
        <v>108</v>
      </c>
      <c r="B10" s="315" t="s">
        <v>147</v>
      </c>
      <c r="C10" s="315" t="s">
        <v>148</v>
      </c>
      <c r="D10" s="316" t="s">
        <v>109</v>
      </c>
    </row>
    <row r="11" spans="1:4" ht="18" customHeight="1" x14ac:dyDescent="0.25">
      <c r="A11" s="314"/>
      <c r="B11" s="315"/>
      <c r="C11" s="315"/>
      <c r="D11" s="316"/>
    </row>
    <row r="12" spans="1:4" ht="21.75" customHeight="1" x14ac:dyDescent="0.25">
      <c r="A12" s="73" t="s">
        <v>149</v>
      </c>
      <c r="B12" s="37">
        <f>'[1]15-EFA'!W7</f>
        <v>456950.79740000353</v>
      </c>
      <c r="C12" s="37">
        <f>'[1]15-EFA'!X7</f>
        <v>5940360.3662000457</v>
      </c>
      <c r="D12" s="74">
        <f>'[1]15-EFA'!Y7</f>
        <v>0.11</v>
      </c>
    </row>
    <row r="13" spans="1:4" ht="21.75" customHeight="1" x14ac:dyDescent="0.25">
      <c r="A13" s="73" t="s">
        <v>150</v>
      </c>
      <c r="B13" s="37">
        <f>'[1]15-EFA'!W8</f>
        <v>158.33840000000006</v>
      </c>
      <c r="C13" s="37">
        <f>'[1]15-EFA'!X8</f>
        <v>2058.3992000000007</v>
      </c>
      <c r="D13" s="74">
        <f>'[1]15-EFA'!Y8</f>
        <v>0.11</v>
      </c>
    </row>
    <row r="14" spans="1:4" ht="21.75" customHeight="1" x14ac:dyDescent="0.25">
      <c r="A14" s="73" t="s">
        <v>151</v>
      </c>
      <c r="B14" s="37">
        <f>'[1]15-EFA'!W9</f>
        <v>0</v>
      </c>
      <c r="C14" s="37">
        <f>'[1]15-EFA'!X9</f>
        <v>0</v>
      </c>
      <c r="D14" s="74">
        <f>'[1]15-EFA'!Y9</f>
        <v>0.11</v>
      </c>
    </row>
    <row r="15" spans="1:4" ht="21.75" customHeight="1" x14ac:dyDescent="0.25">
      <c r="A15" s="73" t="s">
        <v>152</v>
      </c>
      <c r="B15" s="37">
        <f>'[1]15-EFA'!W10</f>
        <v>526739.6464574585</v>
      </c>
      <c r="C15" s="37">
        <f>'[1]15-EFA'!X10</f>
        <v>6847615.4039469603</v>
      </c>
      <c r="D15" s="74">
        <f>'[1]15-EFA'!Y10</f>
        <v>0.12679999999999997</v>
      </c>
    </row>
    <row r="16" spans="1:4" ht="21.75" customHeight="1" x14ac:dyDescent="0.25">
      <c r="A16" s="73" t="s">
        <v>153</v>
      </c>
      <c r="B16" s="37">
        <f>'[1]15-EFA'!W11</f>
        <v>62311.472372727752</v>
      </c>
      <c r="C16" s="37">
        <f>'[1]15-EFA'!X11</f>
        <v>810049.14084546082</v>
      </c>
      <c r="D16" s="74">
        <f>'[1]15-EFA'!Y11</f>
        <v>1.4999999999999999E-2</v>
      </c>
    </row>
    <row r="17" spans="1:4" ht="22.5" customHeight="1" x14ac:dyDescent="0.25">
      <c r="A17" s="75" t="s">
        <v>114</v>
      </c>
      <c r="B17" s="76">
        <f>'[1]15-EFA'!$W$12</f>
        <v>1046160.2546301897</v>
      </c>
      <c r="C17" s="76">
        <f>'[1]15-EFA'!$X$12</f>
        <v>13600083.310192468</v>
      </c>
      <c r="D17" s="77">
        <f>'[1]15-EFA'!$Y$12</f>
        <v>0.25179999999999997</v>
      </c>
    </row>
    <row r="18" spans="1:4" ht="17.25" customHeight="1" x14ac:dyDescent="0.25">
      <c r="A18" s="9" t="s">
        <v>136</v>
      </c>
    </row>
    <row r="19" spans="1:4" ht="33.75" customHeight="1" x14ac:dyDescent="0.25">
      <c r="A19" s="9" t="s">
        <v>140</v>
      </c>
    </row>
    <row r="20" spans="1:4" ht="18" customHeight="1" x14ac:dyDescent="0.25">
      <c r="A20" s="308" t="s">
        <v>110</v>
      </c>
      <c r="B20" s="310" t="s">
        <v>147</v>
      </c>
      <c r="C20" s="310" t="s">
        <v>148</v>
      </c>
      <c r="D20" s="311" t="s">
        <v>111</v>
      </c>
    </row>
    <row r="21" spans="1:4" ht="18" customHeight="1" x14ac:dyDescent="0.25">
      <c r="A21" s="309"/>
      <c r="B21" s="310"/>
      <c r="C21" s="310"/>
      <c r="D21" s="311"/>
    </row>
    <row r="22" spans="1:4" ht="21.75" customHeight="1" x14ac:dyDescent="0.25">
      <c r="A22" s="73" t="s">
        <v>112</v>
      </c>
      <c r="B22" s="37">
        <f>'[1]15-EFA'!W16</f>
        <v>578902.00000000012</v>
      </c>
      <c r="C22" s="37">
        <f>'[1]15-EFA'!X16</f>
        <v>7525726.0000000019</v>
      </c>
      <c r="D22" s="74">
        <f>'[1]15-EFA'!Y16</f>
        <v>0.13935684183576724</v>
      </c>
    </row>
    <row r="23" spans="1:4" ht="21.75" customHeight="1" x14ac:dyDescent="0.25">
      <c r="A23" s="73" t="s">
        <v>113</v>
      </c>
      <c r="B23" s="37">
        <f>'[1]15-EFA'!W17</f>
        <v>39471.12000000001</v>
      </c>
      <c r="C23" s="37">
        <f>'[1]15-EFA'!X17</f>
        <v>513124.56000000011</v>
      </c>
      <c r="D23" s="74">
        <f>'[1]15-EFA'!Y17</f>
        <v>9.5017302184490452E-3</v>
      </c>
    </row>
    <row r="24" spans="1:4" ht="21.75" customHeight="1" x14ac:dyDescent="0.25">
      <c r="A24" s="73" t="s">
        <v>154</v>
      </c>
      <c r="B24" s="37">
        <f>'[1]15-EFA'!W18</f>
        <v>57118.363636363632</v>
      </c>
      <c r="C24" s="37">
        <f>'[1]15-EFA'!X18</f>
        <v>742538.72727272718</v>
      </c>
      <c r="D24" s="74">
        <f>'[1]15-EFA'!Y18</f>
        <v>1.3749882997796802E-2</v>
      </c>
    </row>
    <row r="25" spans="1:4" ht="21.75" customHeight="1" x14ac:dyDescent="0.25">
      <c r="A25" s="78" t="s">
        <v>155</v>
      </c>
      <c r="B25" s="37">
        <f>'[1]15-EFA'!W19</f>
        <v>106664.84823076925</v>
      </c>
      <c r="C25" s="37">
        <f>'[1]15-EFA'!X19</f>
        <v>1386643.0270000002</v>
      </c>
      <c r="D25" s="74">
        <f>'[1]15-EFA'!Y19</f>
        <v>2.5677016808253253E-2</v>
      </c>
    </row>
    <row r="26" spans="1:4" ht="22.5" customHeight="1" x14ac:dyDescent="0.25">
      <c r="A26" s="79" t="s">
        <v>114</v>
      </c>
      <c r="B26" s="80">
        <f>'[1]15-EFA'!W20</f>
        <v>782156.33186713303</v>
      </c>
      <c r="C26" s="80">
        <f>'[1]15-EFA'!X20</f>
        <v>10168032.31427273</v>
      </c>
      <c r="D26" s="81">
        <f>'[1]15-EFA'!$Y$20</f>
        <v>0.18828547186026634</v>
      </c>
    </row>
    <row r="27" spans="1:4" ht="17.25" customHeight="1" x14ac:dyDescent="0.25">
      <c r="A27" s="9" t="s">
        <v>156</v>
      </c>
    </row>
    <row r="28" spans="1:4" ht="52.5" customHeight="1" x14ac:dyDescent="0.25">
      <c r="A28" s="312" t="s">
        <v>157</v>
      </c>
      <c r="B28" s="312"/>
      <c r="C28" s="312"/>
      <c r="D28" s="312"/>
    </row>
    <row r="29" spans="1:4" ht="11.25" customHeight="1" x14ac:dyDescent="0.25">
      <c r="A29" s="317" t="s">
        <v>158</v>
      </c>
      <c r="B29" s="318" t="s">
        <v>147</v>
      </c>
      <c r="C29" s="318" t="s">
        <v>148</v>
      </c>
      <c r="D29" s="303" t="s">
        <v>159</v>
      </c>
    </row>
    <row r="30" spans="1:4" ht="11.25" customHeight="1" x14ac:dyDescent="0.25">
      <c r="A30" s="317"/>
      <c r="B30" s="318"/>
      <c r="C30" s="318"/>
      <c r="D30" s="303"/>
    </row>
    <row r="31" spans="1:4" ht="26.25" customHeight="1" x14ac:dyDescent="0.25">
      <c r="A31" s="82" t="str">
        <f>'[1]15-EFA'!$V$24</f>
        <v>Superávit Financeiro</v>
      </c>
      <c r="B31" s="83">
        <f>'[1]15-EFA'!W24</f>
        <v>264003.9227630567</v>
      </c>
      <c r="C31" s="83">
        <f>'[1]15-EFA'!X24</f>
        <v>3432050.995919738</v>
      </c>
      <c r="D31" s="84">
        <f>'[1]15-EFA'!$Y$24</f>
        <v>6.3514528139733628E-2</v>
      </c>
    </row>
    <row r="32" spans="1:4" ht="12" customHeight="1" x14ac:dyDescent="0.25">
      <c r="D32" s="85" t="s">
        <v>160</v>
      </c>
    </row>
    <row r="33" spans="1:4" ht="7.5" customHeight="1" x14ac:dyDescent="0.25"/>
    <row r="34" spans="1:4" ht="22.5" customHeight="1" x14ac:dyDescent="0.25">
      <c r="A34" s="259" t="s">
        <v>211</v>
      </c>
    </row>
    <row r="35" spans="1:4" ht="22.5" customHeight="1" x14ac:dyDescent="0.35">
      <c r="D35" s="17"/>
    </row>
    <row r="36" spans="1:4" ht="18.75" x14ac:dyDescent="0.3">
      <c r="A36" s="281" t="s">
        <v>161</v>
      </c>
      <c r="B36" s="281"/>
      <c r="C36" s="281"/>
      <c r="D36" s="281"/>
    </row>
    <row r="37" spans="1:4" ht="3" customHeight="1" x14ac:dyDescent="0.3">
      <c r="A37" s="36"/>
      <c r="B37" s="72"/>
      <c r="C37" s="72"/>
      <c r="D37" s="72"/>
    </row>
    <row r="38" spans="1:4" ht="18" customHeight="1" x14ac:dyDescent="0.25">
      <c r="A38" s="304" t="s">
        <v>108</v>
      </c>
      <c r="B38" s="306" t="s">
        <v>147</v>
      </c>
      <c r="C38" s="306" t="s">
        <v>148</v>
      </c>
      <c r="D38" s="307" t="s">
        <v>109</v>
      </c>
    </row>
    <row r="39" spans="1:4" ht="18" customHeight="1" x14ac:dyDescent="0.25">
      <c r="A39" s="305"/>
      <c r="B39" s="306"/>
      <c r="C39" s="306"/>
      <c r="D39" s="307"/>
    </row>
    <row r="40" spans="1:4" ht="21.75" customHeight="1" x14ac:dyDescent="0.25">
      <c r="A40" s="73" t="s">
        <v>149</v>
      </c>
      <c r="B40" s="37">
        <f>'[1]15-EFA'!AB7</f>
        <v>456950.79740000353</v>
      </c>
      <c r="C40" s="37">
        <f>'[1]15-EFA'!AC7</f>
        <v>5940360.3662000457</v>
      </c>
      <c r="D40" s="74">
        <f>'[1]15-EFA'!AD7</f>
        <v>0.11</v>
      </c>
    </row>
    <row r="41" spans="1:4" ht="21.75" customHeight="1" x14ac:dyDescent="0.25">
      <c r="A41" s="73" t="s">
        <v>150</v>
      </c>
      <c r="B41" s="37">
        <f>'[1]15-EFA'!AB8</f>
        <v>158.33840000000006</v>
      </c>
      <c r="C41" s="37">
        <f>'[1]15-EFA'!AC8</f>
        <v>2058.3992000000007</v>
      </c>
      <c r="D41" s="74">
        <f>'[1]15-EFA'!AD8</f>
        <v>0.11</v>
      </c>
    </row>
    <row r="42" spans="1:4" ht="21.75" customHeight="1" x14ac:dyDescent="0.25">
      <c r="A42" s="73" t="s">
        <v>151</v>
      </c>
      <c r="B42" s="37">
        <f>'[1]15-EFA'!AB9</f>
        <v>0</v>
      </c>
      <c r="C42" s="37">
        <f>'[1]15-EFA'!AC9</f>
        <v>0</v>
      </c>
      <c r="D42" s="74">
        <f>'[1]15-EFA'!AD9</f>
        <v>0.11</v>
      </c>
    </row>
    <row r="43" spans="1:4" ht="21.75" customHeight="1" x14ac:dyDescent="0.25">
      <c r="A43" s="73" t="s">
        <v>152</v>
      </c>
      <c r="B43" s="37">
        <f>'[1]15-EFA'!AB10</f>
        <v>526739.6464574585</v>
      </c>
      <c r="C43" s="37">
        <f>'[1]15-EFA'!AC10</f>
        <v>6847615.4039469603</v>
      </c>
      <c r="D43" s="74">
        <f>'[1]15-EFA'!AD10</f>
        <v>0.12679999999999997</v>
      </c>
    </row>
    <row r="44" spans="1:4" ht="21.75" customHeight="1" x14ac:dyDescent="0.25">
      <c r="A44" s="73" t="s">
        <v>153</v>
      </c>
      <c r="B44" s="37">
        <f>'[1]15-EFA'!AB11</f>
        <v>41540.981581818502</v>
      </c>
      <c r="C44" s="37">
        <f>'[1]15-EFA'!AC11</f>
        <v>540032.76056364051</v>
      </c>
      <c r="D44" s="74">
        <f>'[1]15-EFA'!AD11</f>
        <v>0.01</v>
      </c>
    </row>
    <row r="45" spans="1:4" ht="22.5" customHeight="1" x14ac:dyDescent="0.25">
      <c r="A45" s="86" t="s">
        <v>114</v>
      </c>
      <c r="B45" s="87">
        <f>'[1]15-EFA'!AB12</f>
        <v>1025389.7638392806</v>
      </c>
      <c r="C45" s="87">
        <f>'[1]15-EFA'!AC12</f>
        <v>13330066.929910647</v>
      </c>
      <c r="D45" s="88">
        <f>'[1]15-EFA'!$AD$12</f>
        <v>0.24679999999999996</v>
      </c>
    </row>
    <row r="46" spans="1:4" ht="17.25" customHeight="1" x14ac:dyDescent="0.25">
      <c r="A46" s="9" t="s">
        <v>136</v>
      </c>
    </row>
    <row r="47" spans="1:4" ht="39" customHeight="1" x14ac:dyDescent="0.25">
      <c r="A47" s="9" t="s">
        <v>140</v>
      </c>
    </row>
    <row r="48" spans="1:4" ht="18" customHeight="1" x14ac:dyDescent="0.25">
      <c r="A48" s="308" t="s">
        <v>110</v>
      </c>
      <c r="B48" s="310" t="s">
        <v>147</v>
      </c>
      <c r="C48" s="310" t="s">
        <v>148</v>
      </c>
      <c r="D48" s="311" t="s">
        <v>111</v>
      </c>
    </row>
    <row r="49" spans="1:4" ht="18" customHeight="1" x14ac:dyDescent="0.25">
      <c r="A49" s="309"/>
      <c r="B49" s="310"/>
      <c r="C49" s="310"/>
      <c r="D49" s="311"/>
    </row>
    <row r="50" spans="1:4" ht="21.75" customHeight="1" x14ac:dyDescent="0.25">
      <c r="A50" s="73" t="s">
        <v>112</v>
      </c>
      <c r="B50" s="37">
        <f>'[1]15-EFA'!AB16</f>
        <v>578902.00000000012</v>
      </c>
      <c r="C50" s="37">
        <f>'[1]15-EFA'!AC16</f>
        <v>7525726.0000000019</v>
      </c>
      <c r="D50" s="74">
        <f>'[1]15-EFA'!AD16</f>
        <v>0.13935684183576724</v>
      </c>
    </row>
    <row r="51" spans="1:4" ht="21.75" customHeight="1" x14ac:dyDescent="0.25">
      <c r="A51" s="73" t="s">
        <v>113</v>
      </c>
      <c r="B51" s="37">
        <f>'[1]15-EFA'!AB17</f>
        <v>39471.12000000001</v>
      </c>
      <c r="C51" s="37">
        <f>'[1]15-EFA'!AC17</f>
        <v>513124.56000000011</v>
      </c>
      <c r="D51" s="74">
        <f>'[1]15-EFA'!AD17</f>
        <v>9.5017302184490452E-3</v>
      </c>
    </row>
    <row r="52" spans="1:4" ht="21.75" customHeight="1" x14ac:dyDescent="0.25">
      <c r="A52" s="73" t="s">
        <v>162</v>
      </c>
      <c r="B52" s="37">
        <f>'[1]15-EFA'!AB18</f>
        <v>57118.363636363632</v>
      </c>
      <c r="C52" s="37">
        <f>'[1]15-EFA'!AC18</f>
        <v>742538.72727272718</v>
      </c>
      <c r="D52" s="74">
        <f>'[1]15-EFA'!AD18</f>
        <v>1.3749882997796802E-2</v>
      </c>
    </row>
    <row r="53" spans="1:4" ht="21.75" customHeight="1" x14ac:dyDescent="0.25">
      <c r="A53" s="78" t="s">
        <v>155</v>
      </c>
      <c r="B53" s="37">
        <f>'[1]15-EFA'!AB19</f>
        <v>106664.84823076925</v>
      </c>
      <c r="C53" s="37">
        <f>'[1]15-EFA'!AC19</f>
        <v>1386643.0270000002</v>
      </c>
      <c r="D53" s="74">
        <f>'[1]15-EFA'!AD19</f>
        <v>2.5677016808253253E-2</v>
      </c>
    </row>
    <row r="54" spans="1:4" ht="22.5" customHeight="1" x14ac:dyDescent="0.25">
      <c r="A54" s="79" t="s">
        <v>114</v>
      </c>
      <c r="B54" s="80">
        <f>'[1]15-EFA'!AB20</f>
        <v>782156.33186713303</v>
      </c>
      <c r="C54" s="80">
        <f>'[1]15-EFA'!AC20</f>
        <v>10168032.31427273</v>
      </c>
      <c r="D54" s="81">
        <f>'[1]15-EFA'!AD20</f>
        <v>0.18828547186026634</v>
      </c>
    </row>
    <row r="55" spans="1:4" ht="17.25" customHeight="1" x14ac:dyDescent="0.25">
      <c r="A55" s="9" t="s">
        <v>156</v>
      </c>
    </row>
    <row r="56" spans="1:4" ht="51" customHeight="1" x14ac:dyDescent="0.25">
      <c r="A56" s="312" t="s">
        <v>157</v>
      </c>
      <c r="B56" s="312"/>
      <c r="C56" s="312"/>
      <c r="D56" s="312"/>
    </row>
    <row r="57" spans="1:4" ht="11.25" customHeight="1" x14ac:dyDescent="0.25">
      <c r="A57" s="300" t="s">
        <v>158</v>
      </c>
      <c r="B57" s="301" t="s">
        <v>147</v>
      </c>
      <c r="C57" s="301" t="s">
        <v>148</v>
      </c>
      <c r="D57" s="302" t="s">
        <v>159</v>
      </c>
    </row>
    <row r="58" spans="1:4" ht="11.25" customHeight="1" x14ac:dyDescent="0.25">
      <c r="A58" s="300"/>
      <c r="B58" s="301"/>
      <c r="C58" s="301"/>
      <c r="D58" s="302"/>
    </row>
    <row r="59" spans="1:4" ht="26.25" customHeight="1" x14ac:dyDescent="0.25">
      <c r="A59" s="82" t="str">
        <f>'[1]15-EFA'!$AA$24</f>
        <v>Superávit Financeiro</v>
      </c>
      <c r="B59" s="83">
        <f>'[1]15-EFA'!$AB$24</f>
        <v>243233.43197214755</v>
      </c>
      <c r="C59" s="83">
        <f>'[1]15-EFA'!$AC$24</f>
        <v>3162034.6156379171</v>
      </c>
      <c r="D59" s="84">
        <f>'[1]15-EFA'!$AD$24</f>
        <v>5.8514528139733624E-2</v>
      </c>
    </row>
    <row r="60" spans="1:4" ht="27" customHeight="1" x14ac:dyDescent="0.25"/>
    <row r="61" spans="1:4" ht="22.5" customHeight="1" x14ac:dyDescent="0.35">
      <c r="D61" s="17"/>
    </row>
  </sheetData>
  <mergeCells count="29">
    <mergeCell ref="A20:A21"/>
    <mergeCell ref="A28:D28"/>
    <mergeCell ref="A29:A30"/>
    <mergeCell ref="B29:B30"/>
    <mergeCell ref="C29:C30"/>
    <mergeCell ref="B20:B21"/>
    <mergeCell ref="C20:C21"/>
    <mergeCell ref="D20:D21"/>
    <mergeCell ref="A1:D1"/>
    <mergeCell ref="A8:D8"/>
    <mergeCell ref="A10:A11"/>
    <mergeCell ref="B10:B11"/>
    <mergeCell ref="C10:C11"/>
    <mergeCell ref="D10:D11"/>
    <mergeCell ref="A57:A58"/>
    <mergeCell ref="B57:B58"/>
    <mergeCell ref="C57:C58"/>
    <mergeCell ref="D57:D58"/>
    <mergeCell ref="D29:D30"/>
    <mergeCell ref="A36:D36"/>
    <mergeCell ref="A38:A39"/>
    <mergeCell ref="B38:B39"/>
    <mergeCell ref="C38:C39"/>
    <mergeCell ref="D38:D39"/>
    <mergeCell ref="A48:A49"/>
    <mergeCell ref="B48:B49"/>
    <mergeCell ref="C48:C49"/>
    <mergeCell ref="D48:D49"/>
    <mergeCell ref="A56:D56"/>
  </mergeCells>
  <pageMargins left="1.1023622047244095" right="0.51181102362204722" top="1.4960629921259843" bottom="1.259842519685039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E35"/>
  <sheetViews>
    <sheetView showGridLines="0" view="pageLayout" zoomScaleNormal="100" workbookViewId="0">
      <selection activeCell="A35" sqref="A35"/>
    </sheetView>
  </sheetViews>
  <sheetFormatPr defaultRowHeight="15" x14ac:dyDescent="0.25"/>
  <cols>
    <col min="1" max="1" width="23.7109375" customWidth="1"/>
    <col min="2" max="5" width="15.140625" customWidth="1"/>
    <col min="6" max="6" width="13.5703125" customWidth="1"/>
  </cols>
  <sheetData>
    <row r="1" spans="1:5" s="2" customFormat="1" ht="23.25" x14ac:dyDescent="0.35">
      <c r="A1" s="298" t="s">
        <v>180</v>
      </c>
      <c r="B1" s="298"/>
      <c r="C1" s="298"/>
      <c r="D1" s="298"/>
      <c r="E1" s="298"/>
    </row>
    <row r="2" spans="1:5" s="2" customFormat="1" ht="15.75" x14ac:dyDescent="0.25">
      <c r="B2" s="18"/>
      <c r="C2" s="18"/>
      <c r="D2" s="18"/>
      <c r="E2" s="18"/>
    </row>
    <row r="3" spans="1:5" s="2" customFormat="1" ht="15.75" x14ac:dyDescent="0.25">
      <c r="A3" s="19" t="str">
        <f>'EQUILÍBRIO FINANCEIRO'!A5</f>
        <v>Data Focal desta Reavaliação Atuarial: 31/12/2019.</v>
      </c>
      <c r="B3" s="18"/>
      <c r="C3" s="18"/>
      <c r="D3" s="18"/>
      <c r="E3" s="18"/>
    </row>
    <row r="4" spans="1:5" s="2" customFormat="1" ht="15.75" x14ac:dyDescent="0.25"/>
    <row r="5" spans="1:5" s="2" customFormat="1" ht="15.75" x14ac:dyDescent="0.25">
      <c r="A5" s="332" t="s">
        <v>65</v>
      </c>
      <c r="B5" s="332"/>
      <c r="C5" s="332"/>
      <c r="D5" s="332"/>
      <c r="E5" s="332"/>
    </row>
    <row r="6" spans="1:5" s="2" customFormat="1" ht="7.5" customHeight="1" x14ac:dyDescent="0.25"/>
    <row r="7" spans="1:5" ht="7.5" customHeight="1" x14ac:dyDescent="0.25">
      <c r="A7" s="317" t="s">
        <v>66</v>
      </c>
      <c r="B7" s="317"/>
      <c r="C7" s="317" t="s">
        <v>67</v>
      </c>
      <c r="D7" s="317"/>
    </row>
    <row r="8" spans="1:5" ht="7.5" customHeight="1" x14ac:dyDescent="0.25">
      <c r="A8" s="317"/>
      <c r="B8" s="317"/>
      <c r="C8" s="317"/>
      <c r="D8" s="317"/>
    </row>
    <row r="9" spans="1:5" ht="24" customHeight="1" x14ac:dyDescent="0.25">
      <c r="A9" s="320" t="s">
        <v>68</v>
      </c>
      <c r="B9" s="320"/>
      <c r="C9" s="326">
        <f>'[1]3-FINANÇAS'!C90</f>
        <v>50143559.159999996</v>
      </c>
      <c r="D9" s="326"/>
    </row>
    <row r="10" spans="1:5" ht="24" customHeight="1" x14ac:dyDescent="0.25">
      <c r="A10" s="320" t="s">
        <v>69</v>
      </c>
      <c r="B10" s="320"/>
      <c r="C10" s="326">
        <f>'[1]3-FINANÇAS'!C91</f>
        <v>4817856.78</v>
      </c>
      <c r="D10" s="326"/>
    </row>
    <row r="11" spans="1:5" ht="24" customHeight="1" x14ac:dyDescent="0.25">
      <c r="A11" s="320" t="s">
        <v>70</v>
      </c>
      <c r="B11" s="320"/>
      <c r="C11" s="326">
        <f>'[1]3-FINANÇAS'!C92</f>
        <v>0</v>
      </c>
      <c r="D11" s="326"/>
    </row>
    <row r="12" spans="1:5" ht="24" customHeight="1" x14ac:dyDescent="0.25">
      <c r="A12" s="320" t="s">
        <v>71</v>
      </c>
      <c r="B12" s="320"/>
      <c r="C12" s="326">
        <f>'[1]3-FINANÇAS'!C93</f>
        <v>0</v>
      </c>
      <c r="D12" s="326"/>
    </row>
    <row r="13" spans="1:5" ht="24" customHeight="1" x14ac:dyDescent="0.25">
      <c r="A13" s="320" t="s">
        <v>72</v>
      </c>
      <c r="B13" s="320"/>
      <c r="C13" s="326">
        <f>'[1]3-FINANÇAS'!C94</f>
        <v>0</v>
      </c>
      <c r="D13" s="326"/>
    </row>
    <row r="14" spans="1:5" ht="24" customHeight="1" x14ac:dyDescent="0.25">
      <c r="A14" s="320" t="s">
        <v>73</v>
      </c>
      <c r="B14" s="320"/>
      <c r="C14" s="326">
        <f>'[1]3-FINANÇAS'!C95</f>
        <v>163618.85</v>
      </c>
      <c r="D14" s="326"/>
    </row>
    <row r="15" spans="1:5" ht="12" customHeight="1" x14ac:dyDescent="0.25">
      <c r="A15" s="317" t="s">
        <v>74</v>
      </c>
      <c r="B15" s="317"/>
      <c r="C15" s="327">
        <f>SUM(C9:C14)</f>
        <v>55125034.789999999</v>
      </c>
      <c r="D15" s="327"/>
    </row>
    <row r="16" spans="1:5" ht="12" customHeight="1" x14ac:dyDescent="0.25">
      <c r="A16" s="317"/>
      <c r="B16" s="317"/>
      <c r="C16" s="327"/>
      <c r="D16" s="327"/>
    </row>
    <row r="17" spans="1:5" ht="11.25" customHeight="1" x14ac:dyDescent="0.25">
      <c r="A17" s="321" t="s">
        <v>75</v>
      </c>
      <c r="B17" s="321"/>
      <c r="C17" s="328" t="s">
        <v>76</v>
      </c>
      <c r="D17" s="330" t="s">
        <v>77</v>
      </c>
      <c r="E17" s="325" t="s">
        <v>78</v>
      </c>
    </row>
    <row r="18" spans="1:5" ht="14.25" customHeight="1" x14ac:dyDescent="0.25">
      <c r="A18" s="321"/>
      <c r="B18" s="321"/>
      <c r="C18" s="329"/>
      <c r="D18" s="331"/>
      <c r="E18" s="325"/>
    </row>
    <row r="19" spans="1:5" ht="24" customHeight="1" x14ac:dyDescent="0.25">
      <c r="A19" s="320" t="s">
        <v>79</v>
      </c>
      <c r="B19" s="320"/>
      <c r="C19" s="101">
        <f>'[1]17-CONTABILIDADE'!CG3</f>
        <v>0</v>
      </c>
      <c r="D19" s="256">
        <f>'[1]17-CONTABILIDADE'!CH3</f>
        <v>0</v>
      </c>
      <c r="E19" s="101">
        <f>'[1]17-CONTABILIDADE'!CI3</f>
        <v>0</v>
      </c>
    </row>
    <row r="20" spans="1:5" ht="24" customHeight="1" x14ac:dyDescent="0.25">
      <c r="A20" s="320" t="s">
        <v>80</v>
      </c>
      <c r="B20" s="320"/>
      <c r="C20" s="101">
        <f>'[1]17-CONTABILIDADE'!CG4</f>
        <v>0</v>
      </c>
      <c r="D20" s="256">
        <f>'[1]17-CONTABILIDADE'!CH4</f>
        <v>0</v>
      </c>
      <c r="E20" s="101">
        <f>'[1]17-CONTABILIDADE'!CI4</f>
        <v>0</v>
      </c>
    </row>
    <row r="21" spans="1:5" ht="24" customHeight="1" x14ac:dyDescent="0.25">
      <c r="A21" s="320" t="s">
        <v>81</v>
      </c>
      <c r="B21" s="320"/>
      <c r="C21" s="101">
        <f>'[1]17-CONTABILIDADE'!CG5</f>
        <v>0</v>
      </c>
      <c r="D21" s="256">
        <f>'[1]17-CONTABILIDADE'!CH5</f>
        <v>0</v>
      </c>
      <c r="E21" s="101">
        <f>'[1]17-CONTABILIDADE'!CI5</f>
        <v>0</v>
      </c>
    </row>
    <row r="22" spans="1:5" ht="24" customHeight="1" x14ac:dyDescent="0.25">
      <c r="A22" s="320" t="s">
        <v>82</v>
      </c>
      <c r="B22" s="320"/>
      <c r="C22" s="101">
        <f>'[1]17-CONTABILIDADE'!CG6</f>
        <v>0</v>
      </c>
      <c r="D22" s="256">
        <f>'[1]17-CONTABILIDADE'!CH6</f>
        <v>0</v>
      </c>
      <c r="E22" s="101">
        <f>'[1]17-CONTABILIDADE'!CI6</f>
        <v>0</v>
      </c>
    </row>
    <row r="23" spans="1:5" ht="24" customHeight="1" x14ac:dyDescent="0.25">
      <c r="A23" s="320" t="s">
        <v>83</v>
      </c>
      <c r="B23" s="320"/>
      <c r="C23" s="101">
        <f>'[1]17-CONTABILIDADE'!CG7</f>
        <v>0</v>
      </c>
      <c r="D23" s="256">
        <f>'[1]17-CONTABILIDADE'!CH7</f>
        <v>0</v>
      </c>
      <c r="E23" s="101">
        <f>'[1]17-CONTABILIDADE'!CI7</f>
        <v>0</v>
      </c>
    </row>
    <row r="24" spans="1:5" ht="24" customHeight="1" x14ac:dyDescent="0.25">
      <c r="A24" s="320" t="s">
        <v>84</v>
      </c>
      <c r="B24" s="320"/>
      <c r="C24" s="101">
        <f>'[1]17-CONTABILIDADE'!CG8</f>
        <v>0</v>
      </c>
      <c r="D24" s="256">
        <f>'[1]17-CONTABILIDADE'!CH8</f>
        <v>0</v>
      </c>
      <c r="E24" s="101">
        <f>'[1]17-CONTABILIDADE'!CI8</f>
        <v>0</v>
      </c>
    </row>
    <row r="25" spans="1:5" ht="24" customHeight="1" x14ac:dyDescent="0.25">
      <c r="A25" s="320" t="s">
        <v>85</v>
      </c>
      <c r="B25" s="320"/>
      <c r="C25" s="101">
        <f>'[1]17-CONTABILIDADE'!CG9</f>
        <v>0</v>
      </c>
      <c r="D25" s="256">
        <f>'[1]17-CONTABILIDADE'!CH9</f>
        <v>0</v>
      </c>
      <c r="E25" s="101">
        <f>'[1]17-CONTABILIDADE'!CI9</f>
        <v>0</v>
      </c>
    </row>
    <row r="26" spans="1:5" s="2" customFormat="1" ht="24" customHeight="1" x14ac:dyDescent="0.25">
      <c r="A26" s="320" t="s">
        <v>86</v>
      </c>
      <c r="B26" s="320"/>
      <c r="C26" s="101">
        <f>'[1]17-CONTABILIDADE'!CG10</f>
        <v>0</v>
      </c>
      <c r="D26" s="256">
        <f>'[1]17-CONTABILIDADE'!CH10</f>
        <v>0</v>
      </c>
      <c r="E26" s="101">
        <f>'[1]17-CONTABILIDADE'!CI10</f>
        <v>0</v>
      </c>
    </row>
    <row r="27" spans="1:5" s="2" customFormat="1" ht="24" customHeight="1" x14ac:dyDescent="0.25">
      <c r="A27" s="320" t="s">
        <v>87</v>
      </c>
      <c r="B27" s="320"/>
      <c r="C27" s="101">
        <f>'[1]17-CONTABILIDADE'!CG11</f>
        <v>0</v>
      </c>
      <c r="D27" s="256">
        <f>'[1]17-CONTABILIDADE'!CH11</f>
        <v>0</v>
      </c>
      <c r="E27" s="101">
        <f>'[1]17-CONTABILIDADE'!CI11</f>
        <v>0</v>
      </c>
    </row>
    <row r="28" spans="1:5" s="2" customFormat="1" ht="24" customHeight="1" x14ac:dyDescent="0.25">
      <c r="A28" s="320" t="s">
        <v>88</v>
      </c>
      <c r="B28" s="320"/>
      <c r="C28" s="101">
        <f>'[1]17-CONTABILIDADE'!CG12</f>
        <v>0</v>
      </c>
      <c r="D28" s="256">
        <f>'[1]17-CONTABILIDADE'!CH12</f>
        <v>0</v>
      </c>
      <c r="E28" s="101">
        <f>'[1]17-CONTABILIDADE'!CI12</f>
        <v>0</v>
      </c>
    </row>
    <row r="29" spans="1:5" s="2" customFormat="1" ht="24" customHeight="1" x14ac:dyDescent="0.25">
      <c r="A29" s="320" t="s">
        <v>89</v>
      </c>
      <c r="B29" s="320"/>
      <c r="C29" s="101">
        <f>'[1]17-CONTABILIDADE'!CG13</f>
        <v>0</v>
      </c>
      <c r="D29" s="256">
        <f>'[1]17-CONTABILIDADE'!CH13</f>
        <v>0</v>
      </c>
      <c r="E29" s="101">
        <f>'[1]17-CONTABILIDADE'!CI13</f>
        <v>0</v>
      </c>
    </row>
    <row r="30" spans="1:5" s="2" customFormat="1" ht="24" customHeight="1" x14ac:dyDescent="0.25">
      <c r="A30" s="320" t="s">
        <v>90</v>
      </c>
      <c r="B30" s="320"/>
      <c r="C30" s="101">
        <f>'[1]17-CONTABILIDADE'!CG14</f>
        <v>0</v>
      </c>
      <c r="D30" s="256">
        <f>'[1]17-CONTABILIDADE'!CH14</f>
        <v>0</v>
      </c>
      <c r="E30" s="101">
        <f>'[1]17-CONTABILIDADE'!CI14</f>
        <v>0</v>
      </c>
    </row>
    <row r="31" spans="1:5" ht="12" customHeight="1" x14ac:dyDescent="0.25">
      <c r="A31" s="321" t="s">
        <v>91</v>
      </c>
      <c r="B31" s="321"/>
      <c r="C31" s="322">
        <f>SUM(C19:C30)</f>
        <v>0</v>
      </c>
      <c r="D31" s="322"/>
    </row>
    <row r="32" spans="1:5" ht="12" customHeight="1" x14ac:dyDescent="0.25">
      <c r="A32" s="321"/>
      <c r="B32" s="321"/>
      <c r="C32" s="322"/>
      <c r="D32" s="322"/>
    </row>
    <row r="33" spans="1:5" ht="12" customHeight="1" x14ac:dyDescent="0.25">
      <c r="A33" s="323" t="s">
        <v>92</v>
      </c>
      <c r="B33" s="323"/>
      <c r="C33" s="324">
        <f>C15+C31</f>
        <v>55125034.789999999</v>
      </c>
      <c r="D33" s="324"/>
    </row>
    <row r="34" spans="1:5" ht="12" customHeight="1" x14ac:dyDescent="0.25">
      <c r="A34" s="323"/>
      <c r="B34" s="323"/>
      <c r="C34" s="324"/>
      <c r="D34" s="324"/>
      <c r="E34" s="319"/>
    </row>
    <row r="35" spans="1:5" x14ac:dyDescent="0.25">
      <c r="A35" s="259" t="s">
        <v>211</v>
      </c>
      <c r="E35" s="319"/>
    </row>
  </sheetData>
  <mergeCells count="39">
    <mergeCell ref="A10:B10"/>
    <mergeCell ref="C10:D10"/>
    <mergeCell ref="A5:E5"/>
    <mergeCell ref="A7:B8"/>
    <mergeCell ref="C7:D8"/>
    <mergeCell ref="A9:B9"/>
    <mergeCell ref="C9:D9"/>
    <mergeCell ref="A11:B11"/>
    <mergeCell ref="C11:D11"/>
    <mergeCell ref="A12:B12"/>
    <mergeCell ref="C12:D12"/>
    <mergeCell ref="A13:B13"/>
    <mergeCell ref="C13:D13"/>
    <mergeCell ref="A21:B21"/>
    <mergeCell ref="A22:B22"/>
    <mergeCell ref="A23:B23"/>
    <mergeCell ref="A14:B14"/>
    <mergeCell ref="C14:D14"/>
    <mergeCell ref="A15:B16"/>
    <mergeCell ref="C15:D16"/>
    <mergeCell ref="A17:B18"/>
    <mergeCell ref="C17:C18"/>
    <mergeCell ref="D17:D18"/>
    <mergeCell ref="A1:E1"/>
    <mergeCell ref="E34:E35"/>
    <mergeCell ref="A24:B24"/>
    <mergeCell ref="A25:B25"/>
    <mergeCell ref="A26:B26"/>
    <mergeCell ref="A27:B27"/>
    <mergeCell ref="A28:B28"/>
    <mergeCell ref="A29:B29"/>
    <mergeCell ref="A30:B30"/>
    <mergeCell ref="A31:B32"/>
    <mergeCell ref="C31:D32"/>
    <mergeCell ref="A33:B34"/>
    <mergeCell ref="C33:D34"/>
    <mergeCell ref="E17:E18"/>
    <mergeCell ref="A19:B19"/>
    <mergeCell ref="A20:B20"/>
  </mergeCells>
  <pageMargins left="1.1023622047244095" right="0.51181102362204722" top="1.4960629921259843" bottom="1.259842519685039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48"/>
  <sheetViews>
    <sheetView showGridLines="0" view="pageLayout" zoomScaleNormal="100" workbookViewId="0">
      <selection activeCell="A48" sqref="A48"/>
    </sheetView>
  </sheetViews>
  <sheetFormatPr defaultRowHeight="15" x14ac:dyDescent="0.25"/>
  <cols>
    <col min="1" max="1" width="4.140625" customWidth="1"/>
    <col min="2" max="2" width="6.28515625" customWidth="1"/>
    <col min="3" max="3" width="13.7109375" customWidth="1"/>
    <col min="4" max="4" width="13.28515625" customWidth="1"/>
    <col min="5" max="5" width="12.140625" customWidth="1"/>
    <col min="6" max="6" width="14.42578125" customWidth="1"/>
    <col min="8" max="8" width="12.42578125" customWidth="1"/>
  </cols>
  <sheetData>
    <row r="1" spans="1:8" ht="23.25" x14ac:dyDescent="0.35">
      <c r="A1" s="298" t="s">
        <v>181</v>
      </c>
      <c r="B1" s="298"/>
      <c r="C1" s="298"/>
      <c r="D1" s="298"/>
      <c r="E1" s="298"/>
      <c r="F1" s="298"/>
      <c r="G1" s="298"/>
      <c r="H1" s="298"/>
    </row>
    <row r="2" spans="1:8" ht="14.25" customHeight="1" x14ac:dyDescent="0.25">
      <c r="A2" s="1"/>
    </row>
    <row r="3" spans="1:8" ht="17.25" x14ac:dyDescent="0.3">
      <c r="A3" s="333" t="s">
        <v>118</v>
      </c>
      <c r="B3" s="333"/>
      <c r="C3" s="333"/>
      <c r="D3" s="333"/>
      <c r="E3" s="333"/>
      <c r="F3" s="333"/>
      <c r="G3" s="333"/>
      <c r="H3" s="333"/>
    </row>
    <row r="4" spans="1:8" ht="6" customHeight="1" x14ac:dyDescent="0.3">
      <c r="A4" s="3"/>
      <c r="B4" s="3"/>
    </row>
    <row r="5" spans="1:8" ht="15" customHeight="1" x14ac:dyDescent="0.25">
      <c r="A5" s="4" t="s">
        <v>37</v>
      </c>
      <c r="B5" s="334" t="s">
        <v>0</v>
      </c>
      <c r="C5" s="5" t="s">
        <v>1</v>
      </c>
      <c r="D5" s="336" t="s">
        <v>2</v>
      </c>
      <c r="E5" s="334" t="s">
        <v>3</v>
      </c>
      <c r="F5" s="334" t="s">
        <v>115</v>
      </c>
      <c r="G5" s="338" t="s">
        <v>4</v>
      </c>
      <c r="H5" s="334" t="s">
        <v>116</v>
      </c>
    </row>
    <row r="6" spans="1:8" ht="24" customHeight="1" x14ac:dyDescent="0.25">
      <c r="A6" s="6">
        <v>0</v>
      </c>
      <c r="B6" s="335"/>
      <c r="C6" s="7">
        <f>'[1]14-ALÍQUOTAS'!K16</f>
        <v>-251619721.72999999</v>
      </c>
      <c r="D6" s="337"/>
      <c r="E6" s="335"/>
      <c r="F6" s="335"/>
      <c r="G6" s="339"/>
      <c r="H6" s="335"/>
    </row>
    <row r="7" spans="1:8" ht="12.75" customHeight="1" x14ac:dyDescent="0.25">
      <c r="A7" s="6">
        <v>1</v>
      </c>
      <c r="B7" s="8">
        <f>'[3]4 - ALÍQUOTAS'!J17</f>
        <v>2020</v>
      </c>
      <c r="C7" s="7">
        <f>'[1]14-ALÍQUOTAS'!K17</f>
        <v>-265579750.25470552</v>
      </c>
      <c r="D7" s="7">
        <f>'[1]14-ALÍQUOTAS'!L17</f>
        <v>-13960028.524705539</v>
      </c>
      <c r="E7" s="7">
        <f>'[1]14-ALÍQUOTAS'!M17</f>
        <v>14770077.665550999</v>
      </c>
      <c r="F7" s="7">
        <f>'[1]14-ALÍQUOTAS'!N17</f>
        <v>810049.1408454607</v>
      </c>
      <c r="G7" s="32">
        <f>'[1]14-ALÍQUOTAS'!O17</f>
        <v>1.4999999999999999E-2</v>
      </c>
      <c r="H7" s="7">
        <f>'[1]14-ALÍQUOTAS'!P17</f>
        <v>54003276.056364052</v>
      </c>
    </row>
    <row r="8" spans="1:8" ht="12.75" customHeight="1" x14ac:dyDescent="0.25">
      <c r="A8" s="6">
        <v>2</v>
      </c>
      <c r="B8" s="8">
        <f>'[3]4 - ALÍQUOTAS'!J18</f>
        <v>2021</v>
      </c>
      <c r="C8" s="7">
        <f>'[1]14-ALÍQUOTAS'!K18</f>
        <v>-280078415.41831815</v>
      </c>
      <c r="D8" s="7">
        <f>'[1]14-ALÍQUOTAS'!L18</f>
        <v>-14498665.163612662</v>
      </c>
      <c r="E8" s="7">
        <f>'[1]14-ALÍQUOTAS'!M18</f>
        <v>15589531.339951215</v>
      </c>
      <c r="F8" s="7">
        <f>'[1]14-ALÍQUOTAS'!N18</f>
        <v>1090866.1763385537</v>
      </c>
      <c r="G8" s="32">
        <f>'[1]14-ALÍQUOTAS'!O18</f>
        <v>1.9999999999999997E-2</v>
      </c>
      <c r="H8" s="7">
        <f>'[1]14-ALÍQUOTAS'!P18</f>
        <v>54543308.816927694</v>
      </c>
    </row>
    <row r="9" spans="1:8" ht="12.75" customHeight="1" x14ac:dyDescent="0.25">
      <c r="A9" s="6">
        <v>3</v>
      </c>
      <c r="B9" s="8">
        <f>'[3]4 - ALÍQUOTAS'!J19</f>
        <v>2022</v>
      </c>
      <c r="C9" s="7">
        <f>'[1]14-ALÍQUOTAS'!K19</f>
        <v>-290764807.35860407</v>
      </c>
      <c r="D9" s="7">
        <f>'[1]14-ALÍQUOTAS'!L19</f>
        <v>-10686391.940285929</v>
      </c>
      <c r="E9" s="7">
        <f>'[1]14-ALÍQUOTAS'!M19</f>
        <v>16440602.985055275</v>
      </c>
      <c r="F9" s="7">
        <f>'[1]14-ALÍQUOTAS'!N19</f>
        <v>5754211.0447693467</v>
      </c>
      <c r="G9" s="32">
        <f>'[1]14-ALÍQUOTAS'!O19</f>
        <v>0.10445348442849356</v>
      </c>
      <c r="H9" s="7">
        <f>'[1]14-ALÍQUOTAS'!P19</f>
        <v>55088741.90509697</v>
      </c>
    </row>
    <row r="10" spans="1:8" ht="12.75" customHeight="1" x14ac:dyDescent="0.25">
      <c r="A10" s="6">
        <v>4</v>
      </c>
      <c r="B10" s="8">
        <f>'[3]4 - ALÍQUOTAS'!J20</f>
        <v>2023</v>
      </c>
      <c r="C10" s="7">
        <f>'[1]14-ALÍQUOTAS'!K20</f>
        <v>-296226533.50002807</v>
      </c>
      <c r="D10" s="7">
        <f>'[1]14-ALÍQUOTAS'!L20</f>
        <v>-5461726.1414240189</v>
      </c>
      <c r="E10" s="7">
        <f>'[1]14-ALÍQUOTAS'!M20</f>
        <v>17067894.19195006</v>
      </c>
      <c r="F10" s="7">
        <f>'[1]14-ALÍQUOTAS'!N20</f>
        <v>11606168.050526042</v>
      </c>
      <c r="G10" s="32">
        <f>'[1]14-ALÍQUOTAS'!O20</f>
        <v>0.20859535175747287</v>
      </c>
      <c r="H10" s="7">
        <f>'[1]14-ALÍQUOTAS'!P20</f>
        <v>55639629.32414794</v>
      </c>
    </row>
    <row r="11" spans="1:8" ht="12.75" customHeight="1" x14ac:dyDescent="0.25">
      <c r="A11" s="6">
        <v>5</v>
      </c>
      <c r="B11" s="8">
        <f>'[3]4 - ALÍQUOTAS'!J21</f>
        <v>2024</v>
      </c>
      <c r="C11" s="7">
        <f>'[1]14-ALÍQUOTAS'!K21</f>
        <v>-296052648.52486354</v>
      </c>
      <c r="D11" s="7">
        <f>'[1]14-ALÍQUOTAS'!L21</f>
        <v>173884.97516451776</v>
      </c>
      <c r="E11" s="7">
        <f>'[1]14-ALÍQUOTAS'!M21</f>
        <v>17388497.516451649</v>
      </c>
      <c r="F11" s="7">
        <f>'[1]14-ALÍQUOTAS'!N21</f>
        <v>17562382.491616167</v>
      </c>
      <c r="G11" s="32">
        <f>'[1]14-ALÍQUOTAS'!O21</f>
        <v>0.31252001006600771</v>
      </c>
      <c r="H11" s="7">
        <f>'[1]14-ALÍQUOTAS'!P21</f>
        <v>56196025.617389418</v>
      </c>
    </row>
    <row r="12" spans="1:8" ht="12.75" customHeight="1" x14ac:dyDescent="0.25">
      <c r="A12" s="6">
        <v>6</v>
      </c>
      <c r="B12" s="8">
        <f>'[3]4 - ALÍQUOTAS'!J22</f>
        <v>2025</v>
      </c>
      <c r="C12" s="7">
        <f>'[1]14-ALÍQUOTAS'!K22</f>
        <v>-295588995.40968847</v>
      </c>
      <c r="D12" s="7">
        <f>'[1]14-ALÍQUOTAS'!L22</f>
        <v>463653.11517506838</v>
      </c>
      <c r="E12" s="7">
        <f>'[1]14-ALÍQUOTAS'!M22</f>
        <v>17378290.46840949</v>
      </c>
      <c r="F12" s="7">
        <f>'[1]14-ALÍQUOTAS'!N22</f>
        <v>17841943.583584558</v>
      </c>
      <c r="G12" s="32">
        <f>'[1]14-ALÍQUOTAS'!O22</f>
        <v>0.31435124606659032</v>
      </c>
      <c r="H12" s="7">
        <f>'[1]14-ALÍQUOTAS'!P22</f>
        <v>56757985.873563312</v>
      </c>
    </row>
    <row r="13" spans="1:8" ht="12.75" customHeight="1" x14ac:dyDescent="0.25">
      <c r="A13" s="6">
        <v>7</v>
      </c>
      <c r="B13" s="8">
        <f>'[3]4 - ALÍQUOTAS'!J23</f>
        <v>2026</v>
      </c>
      <c r="C13" s="7">
        <f>'[1]14-ALÍQUOTAS'!K23</f>
        <v>-294814114.66207546</v>
      </c>
      <c r="D13" s="7">
        <f>'[1]14-ALÍQUOTAS'!L23</f>
        <v>774880.74761302769</v>
      </c>
      <c r="E13" s="7">
        <f>'[1]14-ALÍQUOTAS'!M23</f>
        <v>17351074.030548714</v>
      </c>
      <c r="F13" s="7">
        <f>'[1]14-ALÍQUOTAS'!N23</f>
        <v>18125954.778161742</v>
      </c>
      <c r="G13" s="32">
        <f>'[1]14-ALÍQUOTAS'!O23</f>
        <v>0.31619321234101722</v>
      </c>
      <c r="H13" s="7">
        <f>'[1]14-ALÍQUOTAS'!P23</f>
        <v>57325565.732298948</v>
      </c>
    </row>
    <row r="14" spans="1:8" ht="12.75" customHeight="1" x14ac:dyDescent="0.25">
      <c r="A14" s="6">
        <v>8</v>
      </c>
      <c r="B14" s="8">
        <f>'[3]4 - ALÍQUOTAS'!J24</f>
        <v>2027</v>
      </c>
      <c r="C14" s="7">
        <f>'[1]14-ALÍQUOTAS'!K24</f>
        <v>-293705216.27987593</v>
      </c>
      <c r="D14" s="7">
        <f>'[1]14-ALÍQUOTAS'!L24</f>
        <v>1108898.3821995407</v>
      </c>
      <c r="E14" s="7">
        <f>'[1]14-ALÍQUOTAS'!M24</f>
        <v>17305588.530663829</v>
      </c>
      <c r="F14" s="7">
        <f>'[1]14-ALÍQUOTAS'!N24</f>
        <v>18414486.91286337</v>
      </c>
      <c r="G14" s="32">
        <f>'[1]14-ALÍQUOTAS'!O24</f>
        <v>0.31804597176418642</v>
      </c>
      <c r="H14" s="7">
        <f>'[1]14-ALÍQUOTAS'!P24</f>
        <v>57898821.389621936</v>
      </c>
    </row>
    <row r="15" spans="1:8" ht="12.75" customHeight="1" x14ac:dyDescent="0.25">
      <c r="A15" s="6">
        <v>9</v>
      </c>
      <c r="B15" s="8">
        <f>'[3]4 - ALÍQUOTAS'!J25</f>
        <v>2028</v>
      </c>
      <c r="C15" s="7">
        <f>'[1]14-ALÍQUOTAS'!K25</f>
        <v>-292238100.52269554</v>
      </c>
      <c r="D15" s="7">
        <f>'[1]14-ALÍQUOTAS'!L25</f>
        <v>1467115.7571804114</v>
      </c>
      <c r="E15" s="7">
        <f>'[1]14-ALÍQUOTAS'!M25</f>
        <v>17240496.195628718</v>
      </c>
      <c r="F15" s="7">
        <f>'[1]14-ALÍQUOTAS'!N25</f>
        <v>18707611.952809129</v>
      </c>
      <c r="G15" s="32">
        <f>'[1]14-ALÍQUOTAS'!O25</f>
        <v>0.3199095875794164</v>
      </c>
      <c r="H15" s="7">
        <f>'[1]14-ALÍQUOTAS'!P25</f>
        <v>58477809.603518158</v>
      </c>
    </row>
    <row r="16" spans="1:8" ht="12.75" customHeight="1" x14ac:dyDescent="0.25">
      <c r="A16" s="6">
        <v>10</v>
      </c>
      <c r="B16" s="8">
        <f>'[3]4 - ALÍQUOTAS'!J26</f>
        <v>2029</v>
      </c>
      <c r="C16" s="7">
        <f>'[1]14-ALÍQUOTAS'!K26</f>
        <v>-290387074.01470566</v>
      </c>
      <c r="D16" s="7">
        <f>'[1]14-ALÍQUOTAS'!L26</f>
        <v>1851026.5079898983</v>
      </c>
      <c r="E16" s="7">
        <f>'[1]14-ALÍQUOTAS'!M26</f>
        <v>17154376.500682227</v>
      </c>
      <c r="F16" s="7">
        <f>'[1]14-ALÍQUOTAS'!N26</f>
        <v>19005403.008672126</v>
      </c>
      <c r="G16" s="32">
        <f>'[1]14-ALÍQUOTAS'!O26</f>
        <v>0.32178412340060497</v>
      </c>
      <c r="H16" s="7">
        <f>'[1]14-ALÍQUOTAS'!P26</f>
        <v>59062587.699553341</v>
      </c>
    </row>
    <row r="17" spans="1:8" ht="12.75" customHeight="1" x14ac:dyDescent="0.25">
      <c r="A17" s="6">
        <v>11</v>
      </c>
      <c r="B17" s="8">
        <f>'[3]4 - ALÍQUOTAS'!J27</f>
        <v>2030</v>
      </c>
      <c r="C17" s="7">
        <f>'[1]14-ALÍQUOTAS'!K27</f>
        <v>-288124860.90445489</v>
      </c>
      <c r="D17" s="7">
        <f>'[1]14-ALÍQUOTAS'!L27</f>
        <v>2262213.1102507934</v>
      </c>
      <c r="E17" s="7">
        <f>'[1]14-ALÍQUOTAS'!M27</f>
        <v>17045721.244663224</v>
      </c>
      <c r="F17" s="7">
        <f>'[1]14-ALÍQUOTAS'!N27</f>
        <v>19307934.354914017</v>
      </c>
      <c r="G17" s="32">
        <f>'[1]14-ALÍQUOTAS'!O27</f>
        <v>0.32366964321440067</v>
      </c>
      <c r="H17" s="7">
        <f>'[1]14-ALÍQUOTAS'!P27</f>
        <v>59653213.576548874</v>
      </c>
    </row>
    <row r="18" spans="1:8" ht="12.75" customHeight="1" x14ac:dyDescent="0.25">
      <c r="A18" s="6">
        <v>12</v>
      </c>
      <c r="B18" s="8">
        <f>'[3]4 - ALÍQUOTAS'!J28</f>
        <v>2031</v>
      </c>
      <c r="C18" s="7">
        <f>'[1]14-ALÍQUOTAS'!K28</f>
        <v>-285422508.79123598</v>
      </c>
      <c r="D18" s="7">
        <f>'[1]14-ALÍQUOTAS'!L28</f>
        <v>2702352.1132188961</v>
      </c>
      <c r="E18" s="7">
        <f>'[1]14-ALÍQUOTAS'!M28</f>
        <v>16912929.335091501</v>
      </c>
      <c r="F18" s="7">
        <f>'[1]14-ALÍQUOTAS'!N28</f>
        <v>19615281.448310398</v>
      </c>
      <c r="G18" s="32">
        <f>'[1]14-ALÍQUOTAS'!O28</f>
        <v>0.32556621138238689</v>
      </c>
      <c r="H18" s="7">
        <f>'[1]14-ALÍQUOTAS'!P28</f>
        <v>60249745.712314367</v>
      </c>
    </row>
    <row r="19" spans="1:8" ht="12.75" customHeight="1" x14ac:dyDescent="0.25">
      <c r="A19" s="6">
        <v>13</v>
      </c>
      <c r="B19" s="8">
        <f>'[3]4 - ALÍQUOTAS'!J29</f>
        <v>2032</v>
      </c>
      <c r="C19" s="7">
        <f>'[1]14-ALÍQUOTAS'!K29</f>
        <v>-282249289.11051047</v>
      </c>
      <c r="D19" s="7">
        <f>'[1]14-ALÍQUOTAS'!L29</f>
        <v>3173219.6807255279</v>
      </c>
      <c r="E19" s="7">
        <f>'[1]14-ALÍQUOTAS'!M29</f>
        <v>16754301.266045554</v>
      </c>
      <c r="F19" s="7">
        <f>'[1]14-ALÍQUOTAS'!N29</f>
        <v>19927520.946771082</v>
      </c>
      <c r="G19" s="32">
        <f>'[1]14-ALÍQUOTAS'!O29</f>
        <v>0.32747389264327892</v>
      </c>
      <c r="H19" s="7">
        <f>'[1]14-ALÍQUOTAS'!P29</f>
        <v>60852243.169437513</v>
      </c>
    </row>
    <row r="20" spans="1:8" ht="12.75" customHeight="1" x14ac:dyDescent="0.25">
      <c r="A20" s="6">
        <v>14</v>
      </c>
      <c r="B20" s="8">
        <f>'[3]4 - ALÍQUOTAS'!J30</f>
        <v>2033</v>
      </c>
      <c r="C20" s="7">
        <f>'[1]14-ALÍQUOTAS'!K30</f>
        <v>-278572591.65283746</v>
      </c>
      <c r="D20" s="7">
        <f>'[1]14-ALÍQUOTAS'!L30</f>
        <v>3676697.4576730039</v>
      </c>
      <c r="E20" s="7">
        <f>'[1]14-ALÍQUOTAS'!M30</f>
        <v>16568033.270786965</v>
      </c>
      <c r="F20" s="7">
        <f>'[1]14-ALÍQUOTAS'!N30</f>
        <v>20244730.728459969</v>
      </c>
      <c r="G20" s="32">
        <f>'[1]14-ALÍQUOTAS'!O30</f>
        <v>0.32939275211513364</v>
      </c>
      <c r="H20" s="7">
        <f>'[1]14-ALÍQUOTAS'!P30</f>
        <v>61460765.601131886</v>
      </c>
    </row>
    <row r="21" spans="1:8" ht="12.75" customHeight="1" x14ac:dyDescent="0.25">
      <c r="A21" s="6">
        <v>15</v>
      </c>
      <c r="B21" s="8">
        <f>'[3]4 - ALÍQUOTAS'!J31</f>
        <v>2034</v>
      </c>
      <c r="C21" s="7">
        <f>'[1]14-ALÍQUOTAS'!K31</f>
        <v>-274357812.87163973</v>
      </c>
      <c r="D21" s="7">
        <f>'[1]14-ALÍQUOTAS'!L31</f>
        <v>4214778.7811976988</v>
      </c>
      <c r="E21" s="7">
        <f>'[1]14-ALÍQUOTAS'!M31</f>
        <v>16352211.130021559</v>
      </c>
      <c r="F21" s="7">
        <f>'[1]14-ALÍQUOTAS'!N31</f>
        <v>20566989.911219258</v>
      </c>
      <c r="G21" s="32">
        <f>'[1]14-ALÍQUOTAS'!O31</f>
        <v>0.33132285529757244</v>
      </c>
      <c r="H21" s="7">
        <f>'[1]14-ALÍQUOTAS'!P31</f>
        <v>62075373.257143207</v>
      </c>
    </row>
    <row r="22" spans="1:8" ht="12.75" customHeight="1" x14ac:dyDescent="0.25">
      <c r="A22" s="6">
        <v>16</v>
      </c>
      <c r="B22" s="8">
        <f>'[3]4 - ALÍQUOTAS'!J32</f>
        <v>2035</v>
      </c>
      <c r="C22" s="7">
        <f>'[1]14-ALÍQUOTAS'!K32</f>
        <v>-269568237.61490214</v>
      </c>
      <c r="D22" s="7">
        <f>'[1]14-ALÍQUOTAS'!L32</f>
        <v>4789575.2567376178</v>
      </c>
      <c r="E22" s="7">
        <f>'[1]14-ALÍQUOTAS'!M32</f>
        <v>16104803.615565253</v>
      </c>
      <c r="F22" s="7">
        <f>'[1]14-ALÍQUOTAS'!N32</f>
        <v>20894378.872302871</v>
      </c>
      <c r="G22" s="32">
        <f>'[1]14-ALÍQUOTAS'!O32</f>
        <v>0.33326426807401699</v>
      </c>
      <c r="H22" s="7">
        <f>'[1]14-ALÍQUOTAS'!P32</f>
        <v>62696126.989714637</v>
      </c>
    </row>
    <row r="23" spans="1:8" ht="12.75" customHeight="1" x14ac:dyDescent="0.25">
      <c r="A23" s="6">
        <v>17</v>
      </c>
      <c r="B23" s="8">
        <f>'[3]4 - ALÍQUOTAS'!J33</f>
        <v>2036</v>
      </c>
      <c r="C23" s="7">
        <f>'[1]14-ALÍQUOTAS'!K33</f>
        <v>-264164913.8944729</v>
      </c>
      <c r="D23" s="7">
        <f>'[1]14-ALÍQUOTAS'!L33</f>
        <v>5403323.7204292379</v>
      </c>
      <c r="E23" s="7">
        <f>'[1]14-ALÍQUOTAS'!M33</f>
        <v>15823655.547994755</v>
      </c>
      <c r="F23" s="7">
        <f>'[1]14-ALÍQUOTAS'!N33</f>
        <v>21226979.268423993</v>
      </c>
      <c r="G23" s="32">
        <f>'[1]14-ALÍQUOTAS'!O33</f>
        <v>0.33521705671393814</v>
      </c>
      <c r="H23" s="7">
        <f>'[1]14-ALÍQUOTAS'!P33</f>
        <v>63323088.259611785</v>
      </c>
    </row>
    <row r="24" spans="1:8" ht="12.75" customHeight="1" x14ac:dyDescent="0.25">
      <c r="A24" s="6">
        <v>18</v>
      </c>
      <c r="B24" s="8">
        <f>'[3]4 - ALÍQUOTAS'!J34</f>
        <v>2037</v>
      </c>
      <c r="C24" s="7">
        <f>'[1]14-ALÍQUOTAS'!K34</f>
        <v>-258106520.28395674</v>
      </c>
      <c r="D24" s="7">
        <f>'[1]14-ALÍQUOTAS'!L34</f>
        <v>6058393.6105161626</v>
      </c>
      <c r="E24" s="7">
        <f>'[1]14-ALÍQUOTAS'!M34</f>
        <v>15506480.445605559</v>
      </c>
      <c r="F24" s="7">
        <f>'[1]14-ALÍQUOTAS'!N34</f>
        <v>21564874.056121722</v>
      </c>
      <c r="G24" s="32">
        <f>'[1]14-ALÍQUOTAS'!O34</f>
        <v>0.33718128787511797</v>
      </c>
      <c r="H24" s="7">
        <f>'[1]14-ALÍQUOTAS'!P34</f>
        <v>63956319.142207906</v>
      </c>
    </row>
    <row r="25" spans="1:8" ht="12.75" customHeight="1" x14ac:dyDescent="0.25">
      <c r="A25" s="6">
        <v>19</v>
      </c>
      <c r="B25" s="8">
        <f>'[3]4 - ALÍQUOTAS'!J35</f>
        <v>2038</v>
      </c>
      <c r="C25" s="7">
        <f>'[1]14-ALÍQUOTAS'!K35</f>
        <v>-251349225.51217306</v>
      </c>
      <c r="D25" s="7">
        <f>'[1]14-ALÍQUOTAS'!L35</f>
        <v>6757294.7717836667</v>
      </c>
      <c r="E25" s="7">
        <f>'[1]14-ALÍQUOTAS'!M35</f>
        <v>15150852.740668261</v>
      </c>
      <c r="F25" s="7">
        <f>'[1]14-ALÍQUOTAS'!N35</f>
        <v>21908147.512451928</v>
      </c>
      <c r="G25" s="32">
        <f>'[1]14-ALÍQUOTAS'!O35</f>
        <v>0.33915702860592528</v>
      </c>
      <c r="H25" s="7">
        <f>'[1]14-ALÍQUOTAS'!P35</f>
        <v>64595882.333629988</v>
      </c>
    </row>
    <row r="26" spans="1:8" ht="12.75" customHeight="1" x14ac:dyDescent="0.25">
      <c r="A26" s="6">
        <v>20</v>
      </c>
      <c r="B26" s="8">
        <f>'[3]4 - ALÍQUOTAS'!J36</f>
        <v>2039</v>
      </c>
      <c r="C26" s="7">
        <f>'[1]14-ALÍQUOTAS'!K36</f>
        <v>-243846539.79373014</v>
      </c>
      <c r="D26" s="7">
        <f>'[1]14-ALÍQUOTAS'!L36</f>
        <v>7502685.718442915</v>
      </c>
      <c r="E26" s="7">
        <f>'[1]14-ALÍQUOTAS'!M36</f>
        <v>14754199.537564559</v>
      </c>
      <c r="F26" s="7">
        <f>'[1]14-ALÍQUOTAS'!N36</f>
        <v>22256885.256007474</v>
      </c>
      <c r="G26" s="32">
        <f>'[1]14-ALÍQUOTAS'!O36</f>
        <v>0.34114434634760399</v>
      </c>
      <c r="H26" s="7">
        <f>'[1]14-ALÍQUOTAS'!P36</f>
        <v>65241841.156966291</v>
      </c>
    </row>
    <row r="27" spans="1:8" ht="12.75" customHeight="1" x14ac:dyDescent="0.25">
      <c r="A27" s="6">
        <v>21</v>
      </c>
      <c r="B27" s="8">
        <f>'[3]4 - ALÍQUOTAS'!J37</f>
        <v>2040</v>
      </c>
      <c r="C27" s="7">
        <f>'[1]14-ALÍQUOTAS'!K37</f>
        <v>-235549157.41134906</v>
      </c>
      <c r="D27" s="7">
        <f>'[1]14-ALÍQUOTAS'!L37</f>
        <v>8297382.3823810667</v>
      </c>
      <c r="E27" s="7">
        <f>'[1]14-ALÍQUOTAS'!M37</f>
        <v>14313791.885891959</v>
      </c>
      <c r="F27" s="7">
        <f>'[1]14-ALÍQUOTAS'!N37</f>
        <v>22611174.268273026</v>
      </c>
      <c r="G27" s="32">
        <f>'[1]14-ALÍQUOTAS'!O37</f>
        <v>0.34314330893657546</v>
      </c>
      <c r="H27" s="7">
        <f>'[1]14-ALÍQUOTAS'!P37</f>
        <v>65894259.568535954</v>
      </c>
    </row>
    <row r="28" spans="1:8" ht="12.75" customHeight="1" x14ac:dyDescent="0.25">
      <c r="A28" s="6">
        <v>22</v>
      </c>
      <c r="B28" s="8">
        <f>'[3]4 - ALÍQUOTAS'!J38</f>
        <v>2041</v>
      </c>
      <c r="C28" s="7">
        <f>'[1]14-ALÍQUOTAS'!K38</f>
        <v>-226404790.03607541</v>
      </c>
      <c r="D28" s="7">
        <f>'[1]14-ALÍQUOTAS'!L38</f>
        <v>9144367.3752736431</v>
      </c>
      <c r="E28" s="7">
        <f>'[1]14-ALÍQUOTAS'!M38</f>
        <v>13826735.540046191</v>
      </c>
      <c r="F28" s="7">
        <f>'[1]14-ALÍQUOTAS'!N38</f>
        <v>22971102.915319834</v>
      </c>
      <c r="G28" s="32">
        <f>'[1]14-ALÍQUOTAS'!O38</f>
        <v>0.34515398460675406</v>
      </c>
      <c r="H28" s="7">
        <f>'[1]14-ALÍQUOTAS'!P38</f>
        <v>66553202.164221317</v>
      </c>
    </row>
    <row r="29" spans="1:8" ht="12.75" customHeight="1" x14ac:dyDescent="0.25">
      <c r="A29" s="6">
        <v>23</v>
      </c>
      <c r="B29" s="8">
        <f>'[3]4 - ALÍQUOTAS'!J39</f>
        <v>2042</v>
      </c>
      <c r="C29" s="7">
        <f>'[1]14-ALÍQUOTAS'!K39</f>
        <v>-216357990.24134725</v>
      </c>
      <c r="D29" s="7">
        <f>'[1]14-ALÍQUOTAS'!L39</f>
        <v>10046799.79472816</v>
      </c>
      <c r="E29" s="7">
        <f>'[1]14-ALÍQUOTAS'!M39</f>
        <v>13289961.175117627</v>
      </c>
      <c r="F29" s="7">
        <f>'[1]14-ALÍQUOTAS'!N39</f>
        <v>23336760.969845787</v>
      </c>
      <c r="G29" s="32">
        <f>'[1]14-ALÍQUOTAS'!O39</f>
        <v>0.34717644199187608</v>
      </c>
      <c r="H29" s="7">
        <f>'[1]14-ALÍQUOTAS'!P39</f>
        <v>67218734.185863525</v>
      </c>
    </row>
    <row r="30" spans="1:8" ht="12.75" customHeight="1" x14ac:dyDescent="0.25">
      <c r="A30" s="6">
        <v>24</v>
      </c>
      <c r="B30" s="8">
        <f>'[3]4 - ALÍQUOTAS'!J40</f>
        <v>2043</v>
      </c>
      <c r="C30" s="7">
        <f>'[1]14-ALÍQUOTAS'!K40</f>
        <v>-205349964.63494796</v>
      </c>
      <c r="D30" s="7">
        <f>'[1]14-ALÍQUOTAS'!L40</f>
        <v>11008025.606399288</v>
      </c>
      <c r="E30" s="7">
        <f>'[1]14-ALÍQUOTAS'!M40</f>
        <v>12700214.027167084</v>
      </c>
      <c r="F30" s="7">
        <f>'[1]14-ALÍQUOTAS'!N40</f>
        <v>23708239.633566372</v>
      </c>
      <c r="G30" s="32">
        <f>'[1]14-ALÍQUOTAS'!O40</f>
        <v>0.34921075012784286</v>
      </c>
      <c r="H30" s="7">
        <f>'[1]14-ALÍQUOTAS'!P40</f>
        <v>67890921.527722165</v>
      </c>
    </row>
    <row r="31" spans="1:8" ht="12.75" customHeight="1" x14ac:dyDescent="0.25">
      <c r="A31" s="6">
        <v>25</v>
      </c>
      <c r="B31" s="8">
        <f>'[3]4 - ALÍQUOTAS'!J41</f>
        <v>2044</v>
      </c>
      <c r="C31" s="7">
        <f>'[1]14-ALÍQUOTAS'!K41</f>
        <v>-193318375.99905738</v>
      </c>
      <c r="D31" s="7">
        <f>'[1]14-ALÍQUOTAS'!L41</f>
        <v>12031588.635890566</v>
      </c>
      <c r="E31" s="7">
        <f>'[1]14-ALÍQUOTAS'!M41</f>
        <v>12054042.924071446</v>
      </c>
      <c r="F31" s="7">
        <f>'[1]14-ALÍQUOTAS'!N41</f>
        <v>24085631.559962012</v>
      </c>
      <c r="G31" s="32">
        <f>'[1]14-ALÍQUOTAS'!O41</f>
        <v>0.35125697845507697</v>
      </c>
      <c r="H31" s="7">
        <f>'[1]14-ALÍQUOTAS'!P41</f>
        <v>68569830.74299939</v>
      </c>
    </row>
    <row r="32" spans="1:8" ht="12.75" customHeight="1" x14ac:dyDescent="0.25">
      <c r="A32" s="6">
        <v>26</v>
      </c>
      <c r="B32" s="8">
        <f>'[3]4 - ALÍQUOTAS'!J42</f>
        <v>2045</v>
      </c>
      <c r="C32" s="7">
        <f>'[1]14-ALÍQUOTAS'!K42</f>
        <v>-180197133.79281452</v>
      </c>
      <c r="D32" s="7">
        <f>'[1]14-ALÍQUOTAS'!L42</f>
        <v>13121242.206242852</v>
      </c>
      <c r="E32" s="7">
        <f>'[1]14-ALÍQUOTAS'!M42</f>
        <v>11347788.671144668</v>
      </c>
      <c r="F32" s="7">
        <f>'[1]14-ALÍQUOTAS'!N42</f>
        <v>24469030.87738752</v>
      </c>
      <c r="G32" s="32">
        <f>'[1]14-ALÍQUOTAS'!O42</f>
        <v>0.3533151968208928</v>
      </c>
      <c r="H32" s="7">
        <f>'[1]14-ALÍQUOTAS'!P42</f>
        <v>69255529.050429389</v>
      </c>
    </row>
    <row r="33" spans="1:8" ht="12.75" customHeight="1" x14ac:dyDescent="0.25">
      <c r="A33" s="6">
        <v>27</v>
      </c>
      <c r="B33" s="8">
        <f>'[3]4 - ALÍQUOTAS'!J43</f>
        <v>2046</v>
      </c>
      <c r="C33" s="7">
        <f>'[1]14-ALÍQUOTAS'!K43</f>
        <v>-165916172.33390334</v>
      </c>
      <c r="D33" s="7">
        <f>'[1]14-ALÍQUOTAS'!L43</f>
        <v>14280961.458911186</v>
      </c>
      <c r="E33" s="7">
        <f>'[1]14-ALÍQUOTAS'!M43</f>
        <v>10577571.753638214</v>
      </c>
      <c r="F33" s="7">
        <f>'[1]14-ALÍQUOTAS'!N43</f>
        <v>24858533.2125494</v>
      </c>
      <c r="G33" s="32">
        <f>'[1]14-ALÍQUOTAS'!O43</f>
        <v>0.35538547548188054</v>
      </c>
      <c r="H33" s="7">
        <f>'[1]14-ALÍQUOTAS'!P43</f>
        <v>69948084.340933681</v>
      </c>
    </row>
    <row r="34" spans="1:8" ht="12.75" customHeight="1" x14ac:dyDescent="0.25">
      <c r="A34" s="6">
        <v>28</v>
      </c>
      <c r="B34" s="8">
        <f>'[3]4 - ALÍQUOTAS'!J44</f>
        <v>2047</v>
      </c>
      <c r="C34" s="7">
        <f>'[1]14-ALÍQUOTAS'!K44</f>
        <v>-150401215.93554658</v>
      </c>
      <c r="D34" s="7">
        <f>'[1]14-ALÍQUOTAS'!L44</f>
        <v>15514956.398356777</v>
      </c>
      <c r="E34" s="7">
        <f>'[1]14-ALÍQUOTAS'!M44</f>
        <v>9739279.3160001263</v>
      </c>
      <c r="F34" s="7">
        <f>'[1]14-ALÍQUOTAS'!N44</f>
        <v>25254235.714356903</v>
      </c>
      <c r="G34" s="32">
        <f>'[1]14-ALÍQUOTAS'!O44</f>
        <v>0.35746788510630467</v>
      </c>
      <c r="H34" s="7">
        <f>'[1]14-ALÍQUOTAS'!P44</f>
        <v>70647565.184343025</v>
      </c>
    </row>
    <row r="35" spans="1:8" ht="12.75" customHeight="1" x14ac:dyDescent="0.25">
      <c r="A35" s="6">
        <v>29</v>
      </c>
      <c r="B35" s="8">
        <f>'[3]4 - ALÍQUOTAS'!J45</f>
        <v>2048</v>
      </c>
      <c r="C35" s="7">
        <f>'[1]14-ALÍQUOTAS'!K45</f>
        <v>-133573530.2328105</v>
      </c>
      <c r="D35" s="7">
        <f>'[1]14-ALÍQUOTAS'!L45</f>
        <v>16827685.702736087</v>
      </c>
      <c r="E35" s="7">
        <f>'[1]14-ALÍQUOTAS'!M45</f>
        <v>8828551.3754165843</v>
      </c>
      <c r="F35" s="7">
        <f>'[1]14-ALÍQUOTAS'!N45</f>
        <v>25656237.078152671</v>
      </c>
      <c r="G35" s="32">
        <f>'[1]14-ALÍQUOTAS'!O45</f>
        <v>0.35956249677651586</v>
      </c>
      <c r="H35" s="7">
        <f>'[1]14-ALÍQUOTAS'!P45</f>
        <v>71354040.836186454</v>
      </c>
    </row>
    <row r="36" spans="1:8" ht="12.75" customHeight="1" x14ac:dyDescent="0.25">
      <c r="A36" s="6">
        <v>30</v>
      </c>
      <c r="B36" s="8">
        <f>'[3]4 - ALÍQUOTAS'!J46</f>
        <v>2049</v>
      </c>
      <c r="C36" s="7">
        <f>'[1]14-ALÍQUOTAS'!K46</f>
        <v>-115349658.88714729</v>
      </c>
      <c r="D36" s="7">
        <f>'[1]14-ALÍQUOTAS'!L46</f>
        <v>18223871.345663209</v>
      </c>
      <c r="E36" s="7">
        <f>'[1]14-ALÍQUOTAS'!M46</f>
        <v>7840766.2246659761</v>
      </c>
      <c r="F36" s="7">
        <f>'[1]14-ALÍQUOTAS'!N46</f>
        <v>26064637.570329186</v>
      </c>
      <c r="G36" s="32">
        <f>'[1]14-ALÍQUOTAS'!O46</f>
        <v>0.3616693819913776</v>
      </c>
      <c r="H36" s="7">
        <f>'[1]14-ALÍQUOTAS'!P46</f>
        <v>72067581.244548321</v>
      </c>
    </row>
    <row r="37" spans="1:8" ht="12.75" customHeight="1" x14ac:dyDescent="0.25">
      <c r="A37" s="6">
        <v>31</v>
      </c>
      <c r="B37" s="8">
        <f>'[3]4 - ALÍQUOTAS'!J47</f>
        <v>2050</v>
      </c>
      <c r="C37" s="7">
        <f>'[1]14-ALÍQUOTAS'!K47</f>
        <v>-95641144.81048587</v>
      </c>
      <c r="D37" s="7">
        <f>'[1]14-ALÍQUOTAS'!L47</f>
        <v>19708514.076661423</v>
      </c>
      <c r="E37" s="7">
        <f>'[1]14-ALÍQUOTAS'!M47</f>
        <v>6771024.9766755467</v>
      </c>
      <c r="F37" s="7">
        <f>'[1]14-ALÍQUOTAS'!N47</f>
        <v>26479539.053336971</v>
      </c>
      <c r="G37" s="32">
        <f>'[1]14-ALÍQUOTAS'!O47</f>
        <v>0.36378861266870666</v>
      </c>
      <c r="H37" s="7">
        <f>'[1]14-ALÍQUOTAS'!P47</f>
        <v>72788257.056993797</v>
      </c>
    </row>
    <row r="38" spans="1:8" ht="12.75" customHeight="1" x14ac:dyDescent="0.25">
      <c r="A38" s="6">
        <v>32</v>
      </c>
      <c r="B38" s="8">
        <f>'[3]4 - ALÍQUOTAS'!J48</f>
        <v>2051</v>
      </c>
      <c r="C38" s="7">
        <f>'[1]14-ALÍQUOTAS'!K48</f>
        <v>-74354234.999770433</v>
      </c>
      <c r="D38" s="7">
        <f>'[1]14-ALÍQUOTAS'!L48</f>
        <v>21286909.810715433</v>
      </c>
      <c r="E38" s="7">
        <f>'[1]14-ALÍQUOTAS'!M48</f>
        <v>5614135.2003755206</v>
      </c>
      <c r="F38" s="7">
        <f>'[1]14-ALÍQUOTAS'!N48</f>
        <v>26901045.011090953</v>
      </c>
      <c r="G38" s="32">
        <f>'[1]14-ALÍQUOTAS'!O48</f>
        <v>0.36592026114772797</v>
      </c>
      <c r="H38" s="7">
        <f>'[1]14-ALÍQUOTAS'!P48</f>
        <v>73516139.62756373</v>
      </c>
    </row>
    <row r="39" spans="1:8" ht="12.75" customHeight="1" x14ac:dyDescent="0.25">
      <c r="A39" s="6">
        <v>33</v>
      </c>
      <c r="B39" s="8">
        <f>'[3]4 - ALÍQUOTAS'!J49</f>
        <v>2052</v>
      </c>
      <c r="C39" s="7">
        <f>'[1]14-ALÍQUOTAS'!K49</f>
        <v>-51389568.019475743</v>
      </c>
      <c r="D39" s="7">
        <f>'[1]14-ALÍQUOTAS'!L49</f>
        <v>22964666.98029469</v>
      </c>
      <c r="E39" s="7">
        <f>'[1]14-ALÍQUOTAS'!M49</f>
        <v>4364593.5944865244</v>
      </c>
      <c r="F39" s="7">
        <f>'[1]14-ALÍQUOTAS'!N49</f>
        <v>27329260.574781213</v>
      </c>
      <c r="G39" s="32">
        <f>'[1]14-ALÍQUOTAS'!O49</f>
        <v>0.36806440019154396</v>
      </c>
      <c r="H39" s="7">
        <f>'[1]14-ALÍQUOTAS'!P49</f>
        <v>74251301.023839369</v>
      </c>
    </row>
    <row r="40" spans="1:8" ht="12.75" customHeight="1" x14ac:dyDescent="0.25">
      <c r="A40" s="6">
        <v>34</v>
      </c>
      <c r="B40" s="8">
        <f>'[3]4 - ALÍQUOTAS'!J50</f>
        <v>2053</v>
      </c>
      <c r="C40" s="7">
        <f>'[1]14-ALÍQUOTAS'!K50</f>
        <v>-26641843.113124382</v>
      </c>
      <c r="D40" s="7">
        <f>'[1]14-ALÍQUOTAS'!L50</f>
        <v>24747724.906351361</v>
      </c>
      <c r="E40" s="7">
        <f>'[1]14-ALÍQUOTAS'!M50</f>
        <v>3016567.6427432261</v>
      </c>
      <c r="F40" s="7">
        <f>'[1]14-ALÍQUOTAS'!N50</f>
        <v>27764292.549094588</v>
      </c>
      <c r="G40" s="32">
        <f>'[1]14-ALÍQUOTAS'!O50</f>
        <v>0.3702211029896183</v>
      </c>
      <c r="H40" s="7">
        <f>'[1]14-ALÍQUOTAS'!P50</f>
        <v>74993814.034077764</v>
      </c>
    </row>
    <row r="41" spans="1:8" ht="12.75" customHeight="1" x14ac:dyDescent="0.25">
      <c r="A41" s="6">
        <v>35</v>
      </c>
      <c r="B41" s="8">
        <f>'[3]4 - ALÍQUOTAS'!J51</f>
        <v>2054</v>
      </c>
      <c r="C41" s="7">
        <f>'[1]14-ALÍQUOTAS'!K51</f>
        <v>530.13498891890049</v>
      </c>
      <c r="D41" s="7">
        <f>'[1]14-ALÍQUOTAS'!L51</f>
        <v>26642373.248113301</v>
      </c>
      <c r="E41" s="7">
        <f>'[1]14-ALÍQUOTAS'!M51</f>
        <v>1563876.1907404012</v>
      </c>
      <c r="F41" s="7">
        <f>'[1]14-ALÍQUOTAS'!N51</f>
        <v>28206249.438853703</v>
      </c>
      <c r="G41" s="32">
        <f>'[1]14-ALÍQUOTAS'!O51</f>
        <v>0.3723904431602742</v>
      </c>
      <c r="H41" s="7">
        <f>'[1]14-ALÍQUOTAS'!P51</f>
        <v>75743752.174418539</v>
      </c>
    </row>
    <row r="42" spans="1:8" ht="21" x14ac:dyDescent="0.35">
      <c r="A42" s="9" t="s">
        <v>117</v>
      </c>
      <c r="H42" s="10"/>
    </row>
    <row r="48" spans="1:8" x14ac:dyDescent="0.25">
      <c r="A48" s="258" t="s">
        <v>211</v>
      </c>
    </row>
  </sheetData>
  <mergeCells count="8">
    <mergeCell ref="A1:H1"/>
    <mergeCell ref="A3:H3"/>
    <mergeCell ref="B5:B6"/>
    <mergeCell ref="D5:D6"/>
    <mergeCell ref="E5:E6"/>
    <mergeCell ref="F5:F6"/>
    <mergeCell ref="G5:G6"/>
    <mergeCell ref="H5:H6"/>
  </mergeCells>
  <pageMargins left="1.1023622047244095" right="0.39370078740157483" top="1.4960629921259843" bottom="1.259842519685039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49"/>
  <sheetViews>
    <sheetView showGridLines="0" view="pageLayout" zoomScaleNormal="100" workbookViewId="0">
      <selection activeCell="A49" sqref="A49"/>
    </sheetView>
  </sheetViews>
  <sheetFormatPr defaultRowHeight="15" x14ac:dyDescent="0.25"/>
  <cols>
    <col min="1" max="1" width="4.140625" customWidth="1"/>
    <col min="2" max="2" width="6.28515625" customWidth="1"/>
    <col min="3" max="3" width="13.7109375" customWidth="1"/>
    <col min="4" max="4" width="13.28515625" customWidth="1"/>
    <col min="5" max="5" width="12.140625" customWidth="1"/>
    <col min="6" max="6" width="14.42578125" customWidth="1"/>
    <col min="8" max="8" width="12.42578125" customWidth="1"/>
  </cols>
  <sheetData>
    <row r="1" spans="1:8" ht="23.25" x14ac:dyDescent="0.35">
      <c r="A1" s="298" t="s">
        <v>181</v>
      </c>
      <c r="B1" s="298"/>
      <c r="C1" s="298"/>
      <c r="D1" s="298"/>
      <c r="E1" s="298"/>
      <c r="F1" s="298"/>
      <c r="G1" s="298"/>
      <c r="H1" s="298"/>
    </row>
    <row r="2" spans="1:8" ht="14.25" customHeight="1" x14ac:dyDescent="0.25">
      <c r="A2" s="1"/>
    </row>
    <row r="3" spans="1:8" ht="15.75" x14ac:dyDescent="0.25">
      <c r="A3" s="2"/>
    </row>
    <row r="4" spans="1:8" ht="17.25" x14ac:dyDescent="0.3">
      <c r="A4" s="333" t="s">
        <v>118</v>
      </c>
      <c r="B4" s="333"/>
      <c r="C4" s="333"/>
      <c r="D4" s="333"/>
      <c r="E4" s="333"/>
      <c r="F4" s="333"/>
      <c r="G4" s="333"/>
      <c r="H4" s="333"/>
    </row>
    <row r="5" spans="1:8" ht="6" customHeight="1" x14ac:dyDescent="0.3">
      <c r="A5" s="29"/>
      <c r="B5" s="29"/>
    </row>
    <row r="6" spans="1:8" x14ac:dyDescent="0.25">
      <c r="A6" s="4" t="s">
        <v>37</v>
      </c>
      <c r="B6" s="334" t="s">
        <v>0</v>
      </c>
      <c r="C6" s="5" t="s">
        <v>1</v>
      </c>
      <c r="D6" s="336" t="s">
        <v>2</v>
      </c>
      <c r="E6" s="334" t="s">
        <v>3</v>
      </c>
      <c r="F6" s="334" t="s">
        <v>119</v>
      </c>
      <c r="G6" s="338" t="s">
        <v>4</v>
      </c>
      <c r="H6" s="334" t="s">
        <v>120</v>
      </c>
    </row>
    <row r="7" spans="1:8" ht="12" customHeight="1" x14ac:dyDescent="0.25">
      <c r="A7" s="6">
        <v>0</v>
      </c>
      <c r="B7" s="335"/>
      <c r="C7" s="7">
        <f>'[1]14-ALÍQUOTAS'!K16</f>
        <v>-251619721.72999999</v>
      </c>
      <c r="D7" s="337"/>
      <c r="E7" s="335"/>
      <c r="F7" s="335"/>
      <c r="G7" s="339"/>
      <c r="H7" s="335"/>
    </row>
    <row r="8" spans="1:8" ht="12.75" customHeight="1" x14ac:dyDescent="0.25">
      <c r="A8" s="6">
        <v>1</v>
      </c>
      <c r="B8" s="8">
        <f>'[3]4 - ALÍQUOTAS'!J17</f>
        <v>2020</v>
      </c>
      <c r="C8" s="7">
        <f>'[1]14-ALÍQUOTAS'!K17</f>
        <v>-265579750.25470552</v>
      </c>
      <c r="D8" s="7">
        <f>'[1]14-ALÍQUOTAS'!L17</f>
        <v>-13960028.524705539</v>
      </c>
      <c r="E8" s="7">
        <f>'[1]14-ALÍQUOTAS'!M17</f>
        <v>14770077.665550999</v>
      </c>
      <c r="F8" s="7">
        <f>'[1]14-ALÍQUOTAS'!N17</f>
        <v>810049.1408454607</v>
      </c>
      <c r="G8" s="32">
        <f>'[1]14-ALÍQUOTAS'!O17</f>
        <v>1.4999999999999999E-2</v>
      </c>
      <c r="H8" s="7">
        <f>'[1]14-ALÍQUOTAS'!P17</f>
        <v>54003276.056364052</v>
      </c>
    </row>
    <row r="9" spans="1:8" ht="12.75" customHeight="1" x14ac:dyDescent="0.25">
      <c r="A9" s="6">
        <v>2</v>
      </c>
      <c r="B9" s="8">
        <f>'[3]4 - ALÍQUOTAS'!J18</f>
        <v>2021</v>
      </c>
      <c r="C9" s="7">
        <f>'[1]14-ALÍQUOTAS'!K18</f>
        <v>-280078415.41831815</v>
      </c>
      <c r="D9" s="7">
        <f>'[1]14-ALÍQUOTAS'!L18</f>
        <v>-14498665.163612662</v>
      </c>
      <c r="E9" s="7">
        <f>'[1]14-ALÍQUOTAS'!M18</f>
        <v>15589531.339951215</v>
      </c>
      <c r="F9" s="7">
        <f>'[1]14-ALÍQUOTAS'!N18</f>
        <v>1090866.1763385537</v>
      </c>
      <c r="G9" s="32">
        <f>'[1]14-ALÍQUOTAS'!O18</f>
        <v>1.9999999999999997E-2</v>
      </c>
      <c r="H9" s="7">
        <f>'[1]14-ALÍQUOTAS'!P18</f>
        <v>54543308.816927694</v>
      </c>
    </row>
    <row r="10" spans="1:8" ht="12.75" customHeight="1" x14ac:dyDescent="0.25">
      <c r="A10" s="6">
        <v>3</v>
      </c>
      <c r="B10" s="8">
        <f>'[3]4 - ALÍQUOTAS'!J19</f>
        <v>2022</v>
      </c>
      <c r="C10" s="7">
        <f>'[1]14-ALÍQUOTAS'!K19</f>
        <v>-290764807.35860407</v>
      </c>
      <c r="D10" s="7">
        <f>'[1]14-ALÍQUOTAS'!L19</f>
        <v>-10686391.940285929</v>
      </c>
      <c r="E10" s="7">
        <f>'[1]14-ALÍQUOTAS'!M19</f>
        <v>16440602.985055275</v>
      </c>
      <c r="F10" s="7">
        <f>'[1]14-ALÍQUOTAS'!N19</f>
        <v>5754211.0447693467</v>
      </c>
      <c r="G10" s="32">
        <f>'[1]14-ALÍQUOTAS'!O19</f>
        <v>0.10445348442849356</v>
      </c>
      <c r="H10" s="7">
        <f>'[1]14-ALÍQUOTAS'!P19</f>
        <v>55088741.90509697</v>
      </c>
    </row>
    <row r="11" spans="1:8" ht="12.75" customHeight="1" x14ac:dyDescent="0.25">
      <c r="A11" s="6">
        <v>4</v>
      </c>
      <c r="B11" s="8">
        <f>'[3]4 - ALÍQUOTAS'!J20</f>
        <v>2023</v>
      </c>
      <c r="C11" s="7">
        <f>'[1]14-ALÍQUOTAS'!K20</f>
        <v>-296226533.50002807</v>
      </c>
      <c r="D11" s="7">
        <f>'[1]14-ALÍQUOTAS'!L20</f>
        <v>-5461726.1414240189</v>
      </c>
      <c r="E11" s="7">
        <f>'[1]14-ALÍQUOTAS'!M20</f>
        <v>17067894.19195006</v>
      </c>
      <c r="F11" s="7">
        <f>'[1]14-ALÍQUOTAS'!N20</f>
        <v>11606168.050526042</v>
      </c>
      <c r="G11" s="32">
        <f>'[1]14-ALÍQUOTAS'!O20</f>
        <v>0.20859535175747287</v>
      </c>
      <c r="H11" s="7">
        <f>'[1]14-ALÍQUOTAS'!P20</f>
        <v>55639629.32414794</v>
      </c>
    </row>
    <row r="12" spans="1:8" ht="12.75" customHeight="1" x14ac:dyDescent="0.25">
      <c r="A12" s="6">
        <v>5</v>
      </c>
      <c r="B12" s="8">
        <f>'[3]4 - ALÍQUOTAS'!J21</f>
        <v>2024</v>
      </c>
      <c r="C12" s="7">
        <f>'[1]14-ALÍQUOTAS'!K21</f>
        <v>-296052648.52486354</v>
      </c>
      <c r="D12" s="7">
        <f>'[1]14-ALÍQUOTAS'!L21</f>
        <v>173884.97516451776</v>
      </c>
      <c r="E12" s="7">
        <f>'[1]14-ALÍQUOTAS'!M21</f>
        <v>17388497.516451649</v>
      </c>
      <c r="F12" s="7">
        <f>'[1]14-ALÍQUOTAS'!N21</f>
        <v>17562382.491616167</v>
      </c>
      <c r="G12" s="32">
        <f>'[1]14-ALÍQUOTAS'!O21</f>
        <v>0.31252001006600771</v>
      </c>
      <c r="H12" s="7">
        <f>'[1]14-ALÍQUOTAS'!P21</f>
        <v>56196025.617389418</v>
      </c>
    </row>
    <row r="13" spans="1:8" ht="12.75" customHeight="1" x14ac:dyDescent="0.25">
      <c r="A13" s="6">
        <v>6</v>
      </c>
      <c r="B13" s="8">
        <f>'[3]4 - ALÍQUOTAS'!J22</f>
        <v>2025</v>
      </c>
      <c r="C13" s="7">
        <f>'[1]14-ALÍQUOTAS'!K22</f>
        <v>-295588995.40968847</v>
      </c>
      <c r="D13" s="7">
        <f>'[1]14-ALÍQUOTAS'!L22</f>
        <v>463653.11517506838</v>
      </c>
      <c r="E13" s="7">
        <f>'[1]14-ALÍQUOTAS'!M22</f>
        <v>17378290.46840949</v>
      </c>
      <c r="F13" s="7">
        <f>'[1]14-ALÍQUOTAS'!N22</f>
        <v>17841943.583584558</v>
      </c>
      <c r="G13" s="32">
        <f>'[1]14-ALÍQUOTAS'!O22</f>
        <v>0.31435124606659032</v>
      </c>
      <c r="H13" s="7">
        <f>'[1]14-ALÍQUOTAS'!P22</f>
        <v>56757985.873563312</v>
      </c>
    </row>
    <row r="14" spans="1:8" ht="12.75" customHeight="1" x14ac:dyDescent="0.25">
      <c r="A14" s="6">
        <v>7</v>
      </c>
      <c r="B14" s="8">
        <f>'[3]4 - ALÍQUOTAS'!J23</f>
        <v>2026</v>
      </c>
      <c r="C14" s="7">
        <f>'[1]14-ALÍQUOTAS'!K23</f>
        <v>-294814114.66207546</v>
      </c>
      <c r="D14" s="7">
        <f>'[1]14-ALÍQUOTAS'!L23</f>
        <v>774880.74761302769</v>
      </c>
      <c r="E14" s="7">
        <f>'[1]14-ALÍQUOTAS'!M23</f>
        <v>17351074.030548714</v>
      </c>
      <c r="F14" s="7">
        <f>'[1]14-ALÍQUOTAS'!N23</f>
        <v>18125954.778161742</v>
      </c>
      <c r="G14" s="32">
        <f>'[1]14-ALÍQUOTAS'!O23</f>
        <v>0.31619321234101722</v>
      </c>
      <c r="H14" s="7">
        <f>'[1]14-ALÍQUOTAS'!P23</f>
        <v>57325565.732298948</v>
      </c>
    </row>
    <row r="15" spans="1:8" ht="12.75" customHeight="1" x14ac:dyDescent="0.25">
      <c r="A15" s="6">
        <v>8</v>
      </c>
      <c r="B15" s="8">
        <f>'[3]4 - ALÍQUOTAS'!J24</f>
        <v>2027</v>
      </c>
      <c r="C15" s="7">
        <f>'[1]14-ALÍQUOTAS'!K24</f>
        <v>-293705216.27987593</v>
      </c>
      <c r="D15" s="7">
        <f>'[1]14-ALÍQUOTAS'!L24</f>
        <v>1108898.3821995407</v>
      </c>
      <c r="E15" s="7">
        <f>'[1]14-ALÍQUOTAS'!M24</f>
        <v>17305588.530663829</v>
      </c>
      <c r="F15" s="7">
        <f>'[1]14-ALÍQUOTAS'!N24</f>
        <v>18414486.91286337</v>
      </c>
      <c r="G15" s="32">
        <f>'[1]14-ALÍQUOTAS'!O24</f>
        <v>0.31804597176418642</v>
      </c>
      <c r="H15" s="7">
        <f>'[1]14-ALÍQUOTAS'!P24</f>
        <v>57898821.389621936</v>
      </c>
    </row>
    <row r="16" spans="1:8" ht="12.75" customHeight="1" x14ac:dyDescent="0.25">
      <c r="A16" s="6">
        <v>9</v>
      </c>
      <c r="B16" s="8">
        <f>'[3]4 - ALÍQUOTAS'!J25</f>
        <v>2028</v>
      </c>
      <c r="C16" s="7">
        <f>'[1]14-ALÍQUOTAS'!K25</f>
        <v>-292238100.52269554</v>
      </c>
      <c r="D16" s="7">
        <f>'[1]14-ALÍQUOTAS'!L25</f>
        <v>1467115.7571804114</v>
      </c>
      <c r="E16" s="7">
        <f>'[1]14-ALÍQUOTAS'!M25</f>
        <v>17240496.195628718</v>
      </c>
      <c r="F16" s="7">
        <f>'[1]14-ALÍQUOTAS'!N25</f>
        <v>18707611.952809129</v>
      </c>
      <c r="G16" s="32">
        <f>'[1]14-ALÍQUOTAS'!O25</f>
        <v>0.3199095875794164</v>
      </c>
      <c r="H16" s="7">
        <f>'[1]14-ALÍQUOTAS'!P25</f>
        <v>58477809.603518158</v>
      </c>
    </row>
    <row r="17" spans="1:8" ht="12.75" customHeight="1" x14ac:dyDescent="0.25">
      <c r="A17" s="6">
        <v>10</v>
      </c>
      <c r="B17" s="8">
        <f>'[3]4 - ALÍQUOTAS'!J26</f>
        <v>2029</v>
      </c>
      <c r="C17" s="7">
        <f>'[1]14-ALÍQUOTAS'!K26</f>
        <v>-290387074.01470566</v>
      </c>
      <c r="D17" s="7">
        <f>'[1]14-ALÍQUOTAS'!L26</f>
        <v>1851026.5079898983</v>
      </c>
      <c r="E17" s="7">
        <f>'[1]14-ALÍQUOTAS'!M26</f>
        <v>17154376.500682227</v>
      </c>
      <c r="F17" s="7">
        <f>'[1]14-ALÍQUOTAS'!N26</f>
        <v>19005403.008672126</v>
      </c>
      <c r="G17" s="32">
        <f>'[1]14-ALÍQUOTAS'!O26</f>
        <v>0.32178412340060497</v>
      </c>
      <c r="H17" s="7">
        <f>'[1]14-ALÍQUOTAS'!P26</f>
        <v>59062587.699553341</v>
      </c>
    </row>
    <row r="18" spans="1:8" ht="12.75" customHeight="1" x14ac:dyDescent="0.25">
      <c r="A18" s="6">
        <v>11</v>
      </c>
      <c r="B18" s="8">
        <f>'[3]4 - ALÍQUOTAS'!J27</f>
        <v>2030</v>
      </c>
      <c r="C18" s="7">
        <f>'[1]14-ALÍQUOTAS'!K27</f>
        <v>-288124860.90445489</v>
      </c>
      <c r="D18" s="7">
        <f>'[1]14-ALÍQUOTAS'!L27</f>
        <v>2262213.1102507934</v>
      </c>
      <c r="E18" s="7">
        <f>'[1]14-ALÍQUOTAS'!M27</f>
        <v>17045721.244663224</v>
      </c>
      <c r="F18" s="7">
        <f>'[1]14-ALÍQUOTAS'!N27</f>
        <v>19307934.354914017</v>
      </c>
      <c r="G18" s="32">
        <f>'[1]14-ALÍQUOTAS'!O27</f>
        <v>0.32366964321440067</v>
      </c>
      <c r="H18" s="7">
        <f>'[1]14-ALÍQUOTAS'!P27</f>
        <v>59653213.576548874</v>
      </c>
    </row>
    <row r="19" spans="1:8" ht="12.75" customHeight="1" x14ac:dyDescent="0.25">
      <c r="A19" s="6">
        <v>12</v>
      </c>
      <c r="B19" s="8">
        <f>'[3]4 - ALÍQUOTAS'!J28</f>
        <v>2031</v>
      </c>
      <c r="C19" s="7">
        <f>'[1]14-ALÍQUOTAS'!K28</f>
        <v>-285422508.79123598</v>
      </c>
      <c r="D19" s="7">
        <f>'[1]14-ALÍQUOTAS'!L28</f>
        <v>2702352.1132188961</v>
      </c>
      <c r="E19" s="7">
        <f>'[1]14-ALÍQUOTAS'!M28</f>
        <v>16912929.335091501</v>
      </c>
      <c r="F19" s="7">
        <f>'[1]14-ALÍQUOTAS'!N28</f>
        <v>19615281.448310398</v>
      </c>
      <c r="G19" s="32">
        <f>'[1]14-ALÍQUOTAS'!O28</f>
        <v>0.32556621138238689</v>
      </c>
      <c r="H19" s="7">
        <f>'[1]14-ALÍQUOTAS'!P28</f>
        <v>60249745.712314367</v>
      </c>
    </row>
    <row r="20" spans="1:8" ht="12.75" customHeight="1" x14ac:dyDescent="0.25">
      <c r="A20" s="6">
        <v>13</v>
      </c>
      <c r="B20" s="8">
        <f>'[3]4 - ALÍQUOTAS'!J29</f>
        <v>2032</v>
      </c>
      <c r="C20" s="7">
        <f>'[1]14-ALÍQUOTAS'!K29</f>
        <v>-282249289.11051047</v>
      </c>
      <c r="D20" s="7">
        <f>'[1]14-ALÍQUOTAS'!L29</f>
        <v>3173219.6807255279</v>
      </c>
      <c r="E20" s="7">
        <f>'[1]14-ALÍQUOTAS'!M29</f>
        <v>16754301.266045554</v>
      </c>
      <c r="F20" s="7">
        <f>'[1]14-ALÍQUOTAS'!N29</f>
        <v>19927520.946771082</v>
      </c>
      <c r="G20" s="32">
        <f>'[1]14-ALÍQUOTAS'!O29</f>
        <v>0.32747389264327892</v>
      </c>
      <c r="H20" s="7">
        <f>'[1]14-ALÍQUOTAS'!P29</f>
        <v>60852243.169437513</v>
      </c>
    </row>
    <row r="21" spans="1:8" ht="12.75" customHeight="1" x14ac:dyDescent="0.25">
      <c r="A21" s="6">
        <v>14</v>
      </c>
      <c r="B21" s="8">
        <f>'[3]4 - ALÍQUOTAS'!J30</f>
        <v>2033</v>
      </c>
      <c r="C21" s="7">
        <f>'[1]14-ALÍQUOTAS'!K30</f>
        <v>-278572591.65283746</v>
      </c>
      <c r="D21" s="7">
        <f>'[1]14-ALÍQUOTAS'!L30</f>
        <v>3676697.4576730039</v>
      </c>
      <c r="E21" s="7">
        <f>'[1]14-ALÍQUOTAS'!M30</f>
        <v>16568033.270786965</v>
      </c>
      <c r="F21" s="7">
        <f>'[1]14-ALÍQUOTAS'!N30</f>
        <v>20244730.728459969</v>
      </c>
      <c r="G21" s="32">
        <f>'[1]14-ALÍQUOTAS'!O30</f>
        <v>0.32939275211513364</v>
      </c>
      <c r="H21" s="7">
        <f>'[1]14-ALÍQUOTAS'!P30</f>
        <v>61460765.601131886</v>
      </c>
    </row>
    <row r="22" spans="1:8" ht="12.75" customHeight="1" x14ac:dyDescent="0.25">
      <c r="A22" s="6">
        <v>15</v>
      </c>
      <c r="B22" s="8">
        <f>'[3]4 - ALÍQUOTAS'!J31</f>
        <v>2034</v>
      </c>
      <c r="C22" s="7">
        <f>'[1]14-ALÍQUOTAS'!K31</f>
        <v>-274357812.87163973</v>
      </c>
      <c r="D22" s="7">
        <f>'[1]14-ALÍQUOTAS'!L31</f>
        <v>4214778.7811976988</v>
      </c>
      <c r="E22" s="7">
        <f>'[1]14-ALÍQUOTAS'!M31</f>
        <v>16352211.130021559</v>
      </c>
      <c r="F22" s="7">
        <f>'[1]14-ALÍQUOTAS'!N31</f>
        <v>20566989.911219258</v>
      </c>
      <c r="G22" s="32">
        <f>'[1]14-ALÍQUOTAS'!O31</f>
        <v>0.33132285529757244</v>
      </c>
      <c r="H22" s="7">
        <f>'[1]14-ALÍQUOTAS'!P31</f>
        <v>62075373.257143207</v>
      </c>
    </row>
    <row r="23" spans="1:8" ht="12.75" customHeight="1" x14ac:dyDescent="0.25">
      <c r="A23" s="6">
        <v>16</v>
      </c>
      <c r="B23" s="8">
        <f>'[3]4 - ALÍQUOTAS'!J32</f>
        <v>2035</v>
      </c>
      <c r="C23" s="7">
        <f>'[1]14-ALÍQUOTAS'!K32</f>
        <v>-269568237.61490214</v>
      </c>
      <c r="D23" s="7">
        <f>'[1]14-ALÍQUOTAS'!L32</f>
        <v>4789575.2567376178</v>
      </c>
      <c r="E23" s="7">
        <f>'[1]14-ALÍQUOTAS'!M32</f>
        <v>16104803.615565253</v>
      </c>
      <c r="F23" s="7">
        <f>'[1]14-ALÍQUOTAS'!N32</f>
        <v>20894378.872302871</v>
      </c>
      <c r="G23" s="32">
        <f>'[1]14-ALÍQUOTAS'!O32</f>
        <v>0.33326426807401699</v>
      </c>
      <c r="H23" s="7">
        <f>'[1]14-ALÍQUOTAS'!P32</f>
        <v>62696126.989714637</v>
      </c>
    </row>
    <row r="24" spans="1:8" ht="12.75" customHeight="1" x14ac:dyDescent="0.25">
      <c r="A24" s="6">
        <v>17</v>
      </c>
      <c r="B24" s="8">
        <f>'[3]4 - ALÍQUOTAS'!J33</f>
        <v>2036</v>
      </c>
      <c r="C24" s="7">
        <f>'[1]14-ALÍQUOTAS'!K33</f>
        <v>-264164913.8944729</v>
      </c>
      <c r="D24" s="7">
        <f>'[1]14-ALÍQUOTAS'!L33</f>
        <v>5403323.7204292379</v>
      </c>
      <c r="E24" s="7">
        <f>'[1]14-ALÍQUOTAS'!M33</f>
        <v>15823655.547994755</v>
      </c>
      <c r="F24" s="7">
        <f>'[1]14-ALÍQUOTAS'!N33</f>
        <v>21226979.268423993</v>
      </c>
      <c r="G24" s="32">
        <f>'[1]14-ALÍQUOTAS'!O33</f>
        <v>0.33521705671393814</v>
      </c>
      <c r="H24" s="7">
        <f>'[1]14-ALÍQUOTAS'!P33</f>
        <v>63323088.259611785</v>
      </c>
    </row>
    <row r="25" spans="1:8" ht="12.75" customHeight="1" x14ac:dyDescent="0.25">
      <c r="A25" s="6">
        <v>18</v>
      </c>
      <c r="B25" s="8">
        <f>'[3]4 - ALÍQUOTAS'!J34</f>
        <v>2037</v>
      </c>
      <c r="C25" s="7">
        <f>'[1]14-ALÍQUOTAS'!K34</f>
        <v>-258106520.28395674</v>
      </c>
      <c r="D25" s="7">
        <f>'[1]14-ALÍQUOTAS'!L34</f>
        <v>6058393.6105161626</v>
      </c>
      <c r="E25" s="7">
        <f>'[1]14-ALÍQUOTAS'!M34</f>
        <v>15506480.445605559</v>
      </c>
      <c r="F25" s="7">
        <f>'[1]14-ALÍQUOTAS'!N34</f>
        <v>21564874.056121722</v>
      </c>
      <c r="G25" s="32">
        <f>'[1]14-ALÍQUOTAS'!O34</f>
        <v>0.33718128787511797</v>
      </c>
      <c r="H25" s="7">
        <f>'[1]14-ALÍQUOTAS'!P34</f>
        <v>63956319.142207906</v>
      </c>
    </row>
    <row r="26" spans="1:8" ht="12.75" customHeight="1" x14ac:dyDescent="0.25">
      <c r="A26" s="6">
        <v>19</v>
      </c>
      <c r="B26" s="8">
        <f>'[3]4 - ALÍQUOTAS'!J35</f>
        <v>2038</v>
      </c>
      <c r="C26" s="7">
        <f>'[1]14-ALÍQUOTAS'!K35</f>
        <v>-251349225.51217306</v>
      </c>
      <c r="D26" s="7">
        <f>'[1]14-ALÍQUOTAS'!L35</f>
        <v>6757294.7717836667</v>
      </c>
      <c r="E26" s="7">
        <f>'[1]14-ALÍQUOTAS'!M35</f>
        <v>15150852.740668261</v>
      </c>
      <c r="F26" s="7">
        <f>'[1]14-ALÍQUOTAS'!N35</f>
        <v>21908147.512451928</v>
      </c>
      <c r="G26" s="32">
        <f>'[1]14-ALÍQUOTAS'!O35</f>
        <v>0.33915702860592528</v>
      </c>
      <c r="H26" s="7">
        <f>'[1]14-ALÍQUOTAS'!P35</f>
        <v>64595882.333629988</v>
      </c>
    </row>
    <row r="27" spans="1:8" ht="12.75" customHeight="1" x14ac:dyDescent="0.25">
      <c r="A27" s="6">
        <v>20</v>
      </c>
      <c r="B27" s="8">
        <f>'[3]4 - ALÍQUOTAS'!J36</f>
        <v>2039</v>
      </c>
      <c r="C27" s="7">
        <f>'[1]14-ALÍQUOTAS'!K36</f>
        <v>-243846539.79373014</v>
      </c>
      <c r="D27" s="7">
        <f>'[1]14-ALÍQUOTAS'!L36</f>
        <v>7502685.718442915</v>
      </c>
      <c r="E27" s="7">
        <f>'[1]14-ALÍQUOTAS'!M36</f>
        <v>14754199.537564559</v>
      </c>
      <c r="F27" s="7">
        <f>'[1]14-ALÍQUOTAS'!N36</f>
        <v>22256885.256007474</v>
      </c>
      <c r="G27" s="32">
        <f>'[1]14-ALÍQUOTAS'!O36</f>
        <v>0.34114434634760399</v>
      </c>
      <c r="H27" s="7">
        <f>'[1]14-ALÍQUOTAS'!P36</f>
        <v>65241841.156966291</v>
      </c>
    </row>
    <row r="28" spans="1:8" ht="12.75" customHeight="1" x14ac:dyDescent="0.25">
      <c r="A28" s="6">
        <v>21</v>
      </c>
      <c r="B28" s="8">
        <f>'[3]4 - ALÍQUOTAS'!J37</f>
        <v>2040</v>
      </c>
      <c r="C28" s="7">
        <f>'[1]14-ALÍQUOTAS'!K37</f>
        <v>-235549157.41134906</v>
      </c>
      <c r="D28" s="7">
        <f>'[1]14-ALÍQUOTAS'!L37</f>
        <v>8297382.3823810667</v>
      </c>
      <c r="E28" s="7">
        <f>'[1]14-ALÍQUOTAS'!M37</f>
        <v>14313791.885891959</v>
      </c>
      <c r="F28" s="7">
        <f>'[1]14-ALÍQUOTAS'!N37</f>
        <v>22611174.268273026</v>
      </c>
      <c r="G28" s="32">
        <f>'[1]14-ALÍQUOTAS'!O37</f>
        <v>0.34314330893657546</v>
      </c>
      <c r="H28" s="7">
        <f>'[1]14-ALÍQUOTAS'!P37</f>
        <v>65894259.568535954</v>
      </c>
    </row>
    <row r="29" spans="1:8" ht="12.75" customHeight="1" x14ac:dyDescent="0.25">
      <c r="A29" s="6">
        <v>22</v>
      </c>
      <c r="B29" s="8">
        <f>'[3]4 - ALÍQUOTAS'!J38</f>
        <v>2041</v>
      </c>
      <c r="C29" s="7">
        <f>'[1]14-ALÍQUOTAS'!K38</f>
        <v>-226404790.03607541</v>
      </c>
      <c r="D29" s="7">
        <f>'[1]14-ALÍQUOTAS'!L38</f>
        <v>9144367.3752736431</v>
      </c>
      <c r="E29" s="7">
        <f>'[1]14-ALÍQUOTAS'!M38</f>
        <v>13826735.540046191</v>
      </c>
      <c r="F29" s="7">
        <f>'[1]14-ALÍQUOTAS'!N38</f>
        <v>22971102.915319834</v>
      </c>
      <c r="G29" s="32">
        <f>'[1]14-ALÍQUOTAS'!O38</f>
        <v>0.34515398460675406</v>
      </c>
      <c r="H29" s="7">
        <f>'[1]14-ALÍQUOTAS'!P38</f>
        <v>66553202.164221317</v>
      </c>
    </row>
    <row r="30" spans="1:8" ht="12.75" customHeight="1" x14ac:dyDescent="0.25">
      <c r="A30" s="6">
        <v>23</v>
      </c>
      <c r="B30" s="8">
        <f>'[3]4 - ALÍQUOTAS'!J39</f>
        <v>2042</v>
      </c>
      <c r="C30" s="7">
        <f>'[1]14-ALÍQUOTAS'!K39</f>
        <v>-216357990.24134725</v>
      </c>
      <c r="D30" s="7">
        <f>'[1]14-ALÍQUOTAS'!L39</f>
        <v>10046799.79472816</v>
      </c>
      <c r="E30" s="7">
        <f>'[1]14-ALÍQUOTAS'!M39</f>
        <v>13289961.175117627</v>
      </c>
      <c r="F30" s="7">
        <f>'[1]14-ALÍQUOTAS'!N39</f>
        <v>23336760.969845787</v>
      </c>
      <c r="G30" s="32">
        <f>'[1]14-ALÍQUOTAS'!O39</f>
        <v>0.34717644199187608</v>
      </c>
      <c r="H30" s="7">
        <f>'[1]14-ALÍQUOTAS'!P39</f>
        <v>67218734.185863525</v>
      </c>
    </row>
    <row r="31" spans="1:8" ht="12.75" customHeight="1" x14ac:dyDescent="0.25">
      <c r="A31" s="6">
        <v>24</v>
      </c>
      <c r="B31" s="8">
        <f>'[3]4 - ALÍQUOTAS'!J40</f>
        <v>2043</v>
      </c>
      <c r="C31" s="7">
        <f>'[1]14-ALÍQUOTAS'!K40</f>
        <v>-205349964.63494796</v>
      </c>
      <c r="D31" s="7">
        <f>'[1]14-ALÍQUOTAS'!L40</f>
        <v>11008025.606399288</v>
      </c>
      <c r="E31" s="7">
        <f>'[1]14-ALÍQUOTAS'!M40</f>
        <v>12700214.027167084</v>
      </c>
      <c r="F31" s="7">
        <f>'[1]14-ALÍQUOTAS'!N40</f>
        <v>23708239.633566372</v>
      </c>
      <c r="G31" s="32">
        <f>'[1]14-ALÍQUOTAS'!O40</f>
        <v>0.34921075012784286</v>
      </c>
      <c r="H31" s="7">
        <f>'[1]14-ALÍQUOTAS'!P40</f>
        <v>67890921.527722165</v>
      </c>
    </row>
    <row r="32" spans="1:8" ht="12.75" customHeight="1" x14ac:dyDescent="0.25">
      <c r="A32" s="6">
        <v>25</v>
      </c>
      <c r="B32" s="8">
        <f>'[3]4 - ALÍQUOTAS'!J41</f>
        <v>2044</v>
      </c>
      <c r="C32" s="7">
        <f>'[1]14-ALÍQUOTAS'!K41</f>
        <v>-193318375.99905738</v>
      </c>
      <c r="D32" s="7">
        <f>'[1]14-ALÍQUOTAS'!L41</f>
        <v>12031588.635890566</v>
      </c>
      <c r="E32" s="7">
        <f>'[1]14-ALÍQUOTAS'!M41</f>
        <v>12054042.924071446</v>
      </c>
      <c r="F32" s="7">
        <f>'[1]14-ALÍQUOTAS'!N41</f>
        <v>24085631.559962012</v>
      </c>
      <c r="G32" s="32">
        <f>'[1]14-ALÍQUOTAS'!O41</f>
        <v>0.35125697845507697</v>
      </c>
      <c r="H32" s="7">
        <f>'[1]14-ALÍQUOTAS'!P41</f>
        <v>68569830.74299939</v>
      </c>
    </row>
    <row r="33" spans="1:8" ht="12.75" customHeight="1" x14ac:dyDescent="0.25">
      <c r="A33" s="6">
        <v>26</v>
      </c>
      <c r="B33" s="8">
        <f>'[3]4 - ALÍQUOTAS'!J42</f>
        <v>2045</v>
      </c>
      <c r="C33" s="7">
        <f>'[1]14-ALÍQUOTAS'!K42</f>
        <v>-180197133.79281452</v>
      </c>
      <c r="D33" s="7">
        <f>'[1]14-ALÍQUOTAS'!L42</f>
        <v>13121242.206242852</v>
      </c>
      <c r="E33" s="7">
        <f>'[1]14-ALÍQUOTAS'!M42</f>
        <v>11347788.671144668</v>
      </c>
      <c r="F33" s="7">
        <f>'[1]14-ALÍQUOTAS'!N42</f>
        <v>24469030.87738752</v>
      </c>
      <c r="G33" s="32">
        <f>'[1]14-ALÍQUOTAS'!O42</f>
        <v>0.3533151968208928</v>
      </c>
      <c r="H33" s="7">
        <f>'[1]14-ALÍQUOTAS'!P42</f>
        <v>69255529.050429389</v>
      </c>
    </row>
    <row r="34" spans="1:8" ht="12.75" customHeight="1" x14ac:dyDescent="0.25">
      <c r="A34" s="6">
        <v>27</v>
      </c>
      <c r="B34" s="8">
        <f>'[3]4 - ALÍQUOTAS'!J43</f>
        <v>2046</v>
      </c>
      <c r="C34" s="7">
        <f>'[1]14-ALÍQUOTAS'!K43</f>
        <v>-165916172.33390334</v>
      </c>
      <c r="D34" s="7">
        <f>'[1]14-ALÍQUOTAS'!L43</f>
        <v>14280961.458911186</v>
      </c>
      <c r="E34" s="7">
        <f>'[1]14-ALÍQUOTAS'!M43</f>
        <v>10577571.753638214</v>
      </c>
      <c r="F34" s="7">
        <f>'[1]14-ALÍQUOTAS'!N43</f>
        <v>24858533.2125494</v>
      </c>
      <c r="G34" s="32">
        <f>'[1]14-ALÍQUOTAS'!O43</f>
        <v>0.35538547548188054</v>
      </c>
      <c r="H34" s="7">
        <f>'[1]14-ALÍQUOTAS'!P43</f>
        <v>69948084.340933681</v>
      </c>
    </row>
    <row r="35" spans="1:8" ht="12.75" customHeight="1" x14ac:dyDescent="0.25">
      <c r="A35" s="6">
        <v>28</v>
      </c>
      <c r="B35" s="8">
        <f>'[3]4 - ALÍQUOTAS'!J44</f>
        <v>2047</v>
      </c>
      <c r="C35" s="7">
        <f>'[1]14-ALÍQUOTAS'!K44</f>
        <v>-150401215.93554658</v>
      </c>
      <c r="D35" s="7">
        <f>'[1]14-ALÍQUOTAS'!L44</f>
        <v>15514956.398356777</v>
      </c>
      <c r="E35" s="7">
        <f>'[1]14-ALÍQUOTAS'!M44</f>
        <v>9739279.3160001263</v>
      </c>
      <c r="F35" s="7">
        <f>'[1]14-ALÍQUOTAS'!N44</f>
        <v>25254235.714356903</v>
      </c>
      <c r="G35" s="32">
        <f>'[1]14-ALÍQUOTAS'!O44</f>
        <v>0.35746788510630467</v>
      </c>
      <c r="H35" s="7">
        <f>'[1]14-ALÍQUOTAS'!P44</f>
        <v>70647565.184343025</v>
      </c>
    </row>
    <row r="36" spans="1:8" ht="12.75" customHeight="1" x14ac:dyDescent="0.25">
      <c r="A36" s="6">
        <v>29</v>
      </c>
      <c r="B36" s="8">
        <f>'[3]4 - ALÍQUOTAS'!J45</f>
        <v>2048</v>
      </c>
      <c r="C36" s="7">
        <f>'[1]14-ALÍQUOTAS'!K45</f>
        <v>-133573530.2328105</v>
      </c>
      <c r="D36" s="7">
        <f>'[1]14-ALÍQUOTAS'!L45</f>
        <v>16827685.702736087</v>
      </c>
      <c r="E36" s="7">
        <f>'[1]14-ALÍQUOTAS'!M45</f>
        <v>8828551.3754165843</v>
      </c>
      <c r="F36" s="7">
        <f>'[1]14-ALÍQUOTAS'!N45</f>
        <v>25656237.078152671</v>
      </c>
      <c r="G36" s="32">
        <f>'[1]14-ALÍQUOTAS'!O45</f>
        <v>0.35956249677651586</v>
      </c>
      <c r="H36" s="7">
        <f>'[1]14-ALÍQUOTAS'!P45</f>
        <v>71354040.836186454</v>
      </c>
    </row>
    <row r="37" spans="1:8" ht="12.75" customHeight="1" x14ac:dyDescent="0.25">
      <c r="A37" s="6">
        <v>30</v>
      </c>
      <c r="B37" s="8">
        <f>'[3]4 - ALÍQUOTAS'!J46</f>
        <v>2049</v>
      </c>
      <c r="C37" s="7">
        <f>'[1]14-ALÍQUOTAS'!K46</f>
        <v>-115349658.88714729</v>
      </c>
      <c r="D37" s="7">
        <f>'[1]14-ALÍQUOTAS'!L46</f>
        <v>18223871.345663209</v>
      </c>
      <c r="E37" s="7">
        <f>'[1]14-ALÍQUOTAS'!M46</f>
        <v>7840766.2246659761</v>
      </c>
      <c r="F37" s="7">
        <f>'[1]14-ALÍQUOTAS'!N46</f>
        <v>26064637.570329186</v>
      </c>
      <c r="G37" s="32">
        <f>'[1]14-ALÍQUOTAS'!O46</f>
        <v>0.3616693819913776</v>
      </c>
      <c r="H37" s="7">
        <f>'[1]14-ALÍQUOTAS'!P46</f>
        <v>72067581.244548321</v>
      </c>
    </row>
    <row r="38" spans="1:8" ht="12.75" customHeight="1" x14ac:dyDescent="0.25">
      <c r="A38" s="6">
        <v>31</v>
      </c>
      <c r="B38" s="8">
        <f>'[3]4 - ALÍQUOTAS'!J47</f>
        <v>2050</v>
      </c>
      <c r="C38" s="7">
        <f>'[1]14-ALÍQUOTAS'!K47</f>
        <v>-95641144.81048587</v>
      </c>
      <c r="D38" s="7">
        <f>'[1]14-ALÍQUOTAS'!L47</f>
        <v>19708514.076661423</v>
      </c>
      <c r="E38" s="7">
        <f>'[1]14-ALÍQUOTAS'!M47</f>
        <v>6771024.9766755467</v>
      </c>
      <c r="F38" s="7">
        <f>'[1]14-ALÍQUOTAS'!N47</f>
        <v>26479539.053336971</v>
      </c>
      <c r="G38" s="32">
        <f>'[1]14-ALÍQUOTAS'!O47</f>
        <v>0.36378861266870666</v>
      </c>
      <c r="H38" s="7">
        <f>'[1]14-ALÍQUOTAS'!P47</f>
        <v>72788257.056993797</v>
      </c>
    </row>
    <row r="39" spans="1:8" ht="12.75" customHeight="1" x14ac:dyDescent="0.25">
      <c r="A39" s="6">
        <v>32</v>
      </c>
      <c r="B39" s="8">
        <f>'[3]4 - ALÍQUOTAS'!J48</f>
        <v>2051</v>
      </c>
      <c r="C39" s="7">
        <f>'[1]14-ALÍQUOTAS'!K48</f>
        <v>-74354234.999770433</v>
      </c>
      <c r="D39" s="7">
        <f>'[1]14-ALÍQUOTAS'!L48</f>
        <v>21286909.810715433</v>
      </c>
      <c r="E39" s="7">
        <f>'[1]14-ALÍQUOTAS'!M48</f>
        <v>5614135.2003755206</v>
      </c>
      <c r="F39" s="7">
        <f>'[1]14-ALÍQUOTAS'!N48</f>
        <v>26901045.011090953</v>
      </c>
      <c r="G39" s="32">
        <f>'[1]14-ALÍQUOTAS'!O48</f>
        <v>0.36592026114772797</v>
      </c>
      <c r="H39" s="7">
        <f>'[1]14-ALÍQUOTAS'!P48</f>
        <v>73516139.62756373</v>
      </c>
    </row>
    <row r="40" spans="1:8" ht="12.75" customHeight="1" x14ac:dyDescent="0.25">
      <c r="A40" s="6">
        <v>33</v>
      </c>
      <c r="B40" s="8">
        <f>'[3]4 - ALÍQUOTAS'!J49</f>
        <v>2052</v>
      </c>
      <c r="C40" s="7">
        <f>'[1]14-ALÍQUOTAS'!K49</f>
        <v>-51389568.019475743</v>
      </c>
      <c r="D40" s="7">
        <f>'[1]14-ALÍQUOTAS'!L49</f>
        <v>22964666.98029469</v>
      </c>
      <c r="E40" s="7">
        <f>'[1]14-ALÍQUOTAS'!M49</f>
        <v>4364593.5944865244</v>
      </c>
      <c r="F40" s="7">
        <f>'[1]14-ALÍQUOTAS'!N49</f>
        <v>27329260.574781213</v>
      </c>
      <c r="G40" s="32">
        <f>'[1]14-ALÍQUOTAS'!O49</f>
        <v>0.36806440019154396</v>
      </c>
      <c r="H40" s="7">
        <f>'[1]14-ALÍQUOTAS'!P49</f>
        <v>74251301.023839369</v>
      </c>
    </row>
    <row r="41" spans="1:8" ht="12.75" customHeight="1" x14ac:dyDescent="0.25">
      <c r="A41" s="6">
        <v>34</v>
      </c>
      <c r="B41" s="8">
        <f>'[3]4 - ALÍQUOTAS'!J50</f>
        <v>2053</v>
      </c>
      <c r="C41" s="7">
        <f>'[1]14-ALÍQUOTAS'!K50</f>
        <v>-26641843.113124382</v>
      </c>
      <c r="D41" s="7">
        <f>'[1]14-ALÍQUOTAS'!L50</f>
        <v>24747724.906351361</v>
      </c>
      <c r="E41" s="7">
        <f>'[1]14-ALÍQUOTAS'!M50</f>
        <v>3016567.6427432261</v>
      </c>
      <c r="F41" s="7">
        <f>'[1]14-ALÍQUOTAS'!N50</f>
        <v>27764292.549094588</v>
      </c>
      <c r="G41" s="32">
        <f>'[1]14-ALÍQUOTAS'!O50</f>
        <v>0.3702211029896183</v>
      </c>
      <c r="H41" s="7">
        <f>'[1]14-ALÍQUOTAS'!P50</f>
        <v>74993814.034077764</v>
      </c>
    </row>
    <row r="42" spans="1:8" ht="12.75" customHeight="1" x14ac:dyDescent="0.25">
      <c r="A42" s="6">
        <v>35</v>
      </c>
      <c r="B42" s="8">
        <f>'[3]4 - ALÍQUOTAS'!J51</f>
        <v>2054</v>
      </c>
      <c r="C42" s="7">
        <f>'[1]14-ALÍQUOTAS'!K51</f>
        <v>530.13498891890049</v>
      </c>
      <c r="D42" s="7">
        <f>'[1]14-ALÍQUOTAS'!L51</f>
        <v>26642373.248113301</v>
      </c>
      <c r="E42" s="7">
        <f>'[1]14-ALÍQUOTAS'!M51</f>
        <v>1563876.1907404012</v>
      </c>
      <c r="F42" s="7">
        <f>'[1]14-ALÍQUOTAS'!N51</f>
        <v>28206249.438853703</v>
      </c>
      <c r="G42" s="32">
        <f>'[1]14-ALÍQUOTAS'!O51</f>
        <v>0.3723904431602742</v>
      </c>
      <c r="H42" s="7">
        <f>'[1]14-ALÍQUOTAS'!P51</f>
        <v>75743752.174418539</v>
      </c>
    </row>
    <row r="43" spans="1:8" ht="21" x14ac:dyDescent="0.35">
      <c r="A43" s="9" t="s">
        <v>121</v>
      </c>
      <c r="H43" s="10"/>
    </row>
    <row r="49" spans="1:1" x14ac:dyDescent="0.25">
      <c r="A49" s="258" t="s">
        <v>211</v>
      </c>
    </row>
  </sheetData>
  <mergeCells count="8">
    <mergeCell ref="A1:H1"/>
    <mergeCell ref="A4:H4"/>
    <mergeCell ref="B6:B7"/>
    <mergeCell ref="D6:D7"/>
    <mergeCell ref="E6:E7"/>
    <mergeCell ref="F6:F7"/>
    <mergeCell ref="G6:G7"/>
    <mergeCell ref="H6:H7"/>
  </mergeCells>
  <pageMargins left="1.1023622047244095" right="0.39370078740157483" top="1.4960629921259843" bottom="1.259842519685039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H50"/>
  <sheetViews>
    <sheetView showGridLines="0" view="pageLayout" zoomScaleNormal="100" workbookViewId="0">
      <selection activeCell="B6" sqref="B6"/>
    </sheetView>
  </sheetViews>
  <sheetFormatPr defaultRowHeight="15" x14ac:dyDescent="0.25"/>
  <cols>
    <col min="1" max="1" width="10.42578125" customWidth="1"/>
    <col min="2" max="2" width="39" customWidth="1"/>
    <col min="3" max="4" width="17.85546875" customWidth="1"/>
  </cols>
  <sheetData>
    <row r="1" spans="1:8" ht="23.25" x14ac:dyDescent="0.35">
      <c r="A1" s="298" t="s">
        <v>200</v>
      </c>
      <c r="B1" s="298"/>
      <c r="C1" s="298"/>
      <c r="D1" s="298"/>
      <c r="E1" s="89"/>
      <c r="F1" s="89"/>
      <c r="G1" s="89"/>
      <c r="H1" s="89"/>
    </row>
    <row r="2" spans="1:8" ht="12.75" customHeight="1" x14ac:dyDescent="0.25">
      <c r="A2" s="1"/>
    </row>
    <row r="3" spans="1:8" ht="15.75" x14ac:dyDescent="0.25">
      <c r="A3" s="1" t="str">
        <f>CONCATENATE("Observação: ",'[2]7-EQUILÍBRIO ATUARIAL'!A7)</f>
        <v>Observação: Data Focal desta Reavaliação Atuarial: 31/12/2019.</v>
      </c>
    </row>
    <row r="4" spans="1:8" x14ac:dyDescent="0.25">
      <c r="C4" s="90" t="s">
        <v>182</v>
      </c>
      <c r="D4" s="90" t="s">
        <v>182</v>
      </c>
    </row>
    <row r="5" spans="1:8" ht="13.5" customHeight="1" x14ac:dyDescent="0.3">
      <c r="A5" s="1"/>
      <c r="B5" s="102"/>
      <c r="C5" s="103" t="s">
        <v>183</v>
      </c>
      <c r="D5" s="103" t="s">
        <v>183</v>
      </c>
      <c r="E5" s="102"/>
      <c r="F5" s="102"/>
      <c r="G5" s="102"/>
    </row>
    <row r="6" spans="1:8" ht="18.75" customHeight="1" x14ac:dyDescent="0.35">
      <c r="A6" s="104"/>
      <c r="B6" s="260" t="s">
        <v>212</v>
      </c>
      <c r="C6" s="105">
        <f>D6-1</f>
        <v>2019</v>
      </c>
      <c r="D6" s="106">
        <f>'[1]17-CONTABILIDADE'!$T$2</f>
        <v>2020</v>
      </c>
    </row>
    <row r="7" spans="1:8" ht="15.75" customHeight="1" x14ac:dyDescent="0.25">
      <c r="A7" s="107"/>
      <c r="B7" s="108" t="s">
        <v>36</v>
      </c>
      <c r="C7" s="109">
        <f>'[1]17-CONTABILIDADE'!S3</f>
        <v>56807639.539999999</v>
      </c>
      <c r="D7" s="110">
        <f>'[1]17-CONTABILIDADE'!T3</f>
        <v>55125034.789999999</v>
      </c>
    </row>
    <row r="8" spans="1:8" ht="12.75" customHeight="1" x14ac:dyDescent="0.25">
      <c r="A8" s="111"/>
      <c r="B8" s="112" t="s">
        <v>184</v>
      </c>
      <c r="C8" s="113">
        <f>'[1]17-CONTABILIDADE'!S4</f>
        <v>5033.08</v>
      </c>
      <c r="D8" s="114">
        <f>'[1]17-CONTABILIDADE'!T4</f>
        <v>163618.85</v>
      </c>
    </row>
    <row r="9" spans="1:8" ht="12.75" customHeight="1" x14ac:dyDescent="0.25">
      <c r="A9" s="111"/>
      <c r="B9" s="112" t="s">
        <v>185</v>
      </c>
      <c r="C9" s="113">
        <f>'[1]17-CONTABILIDADE'!S5</f>
        <v>56802606.460000001</v>
      </c>
      <c r="D9" s="114">
        <f>'[1]17-CONTABILIDADE'!T5</f>
        <v>54961415.939999998</v>
      </c>
    </row>
    <row r="10" spans="1:8" ht="12.75" customHeight="1" x14ac:dyDescent="0.25">
      <c r="A10" s="111"/>
      <c r="B10" s="112" t="s">
        <v>186</v>
      </c>
      <c r="C10" s="113">
        <f>'[1]17-CONTABILIDADE'!S6</f>
        <v>0</v>
      </c>
      <c r="D10" s="114">
        <f>'[1]17-CONTABILIDADE'!T6</f>
        <v>0</v>
      </c>
    </row>
    <row r="11" spans="1:8" ht="12.75" customHeight="1" x14ac:dyDescent="0.25">
      <c r="A11" s="111"/>
      <c r="B11" s="112" t="s">
        <v>187</v>
      </c>
      <c r="C11" s="113">
        <f>'[1]17-CONTABILIDADE'!S7</f>
        <v>0</v>
      </c>
      <c r="D11" s="114">
        <f>'[1]17-CONTABILIDADE'!T7</f>
        <v>0</v>
      </c>
    </row>
    <row r="12" spans="1:8" ht="12.75" customHeight="1" x14ac:dyDescent="0.25">
      <c r="A12" s="115"/>
      <c r="B12" s="116" t="s">
        <v>188</v>
      </c>
      <c r="C12" s="117">
        <f>'[1]17-CONTABILIDADE'!S8</f>
        <v>0</v>
      </c>
      <c r="D12" s="118">
        <f>'[1]17-CONTABILIDADE'!T8</f>
        <v>0</v>
      </c>
    </row>
    <row r="13" spans="1:8" ht="3" customHeight="1" x14ac:dyDescent="0.25">
      <c r="A13" s="119"/>
      <c r="B13" s="120"/>
      <c r="C13" s="121"/>
      <c r="D13" s="121"/>
    </row>
    <row r="14" spans="1:8" ht="15.75" customHeight="1" x14ac:dyDescent="0.25">
      <c r="A14" s="122" t="str">
        <f>IF('[1]17-CONTABILIDADE'!$Q$10="","",'[1]17-CONTABILIDADE'!$Q$10)</f>
        <v>2.2.7.2.1.00.00</v>
      </c>
      <c r="B14" s="123" t="s">
        <v>28</v>
      </c>
      <c r="C14" s="124">
        <f>'[1]17-CONTABILIDADE'!$S$10</f>
        <v>-56807639.570000023</v>
      </c>
      <c r="D14" s="125">
        <f>'[1]17-CONTABILIDADE'!$T$10</f>
        <v>-55125034.789999992</v>
      </c>
    </row>
    <row r="15" spans="1:8" ht="3" customHeight="1" x14ac:dyDescent="0.25">
      <c r="A15" s="126"/>
      <c r="B15" s="127"/>
      <c r="C15" s="127"/>
      <c r="D15" s="128"/>
    </row>
    <row r="16" spans="1:8" s="121" customFormat="1" ht="17.25" customHeight="1" x14ac:dyDescent="0.25">
      <c r="A16" s="129" t="str">
        <f>IF('[1]17-CONTABILIDADE'!$Q$12="","",'[1]17-CONTABILIDADE'!$Q$12)</f>
        <v/>
      </c>
      <c r="B16" s="130" t="s">
        <v>29</v>
      </c>
      <c r="C16" s="131">
        <f>'[1]17-CONTABILIDADE'!S12</f>
        <v>0</v>
      </c>
      <c r="D16" s="132">
        <f>'[1]17-CONTABILIDADE'!T12</f>
        <v>0</v>
      </c>
    </row>
    <row r="17" spans="1:4" ht="12.75" customHeight="1" x14ac:dyDescent="0.25">
      <c r="A17" s="133" t="str">
        <f>IF('[1]17-CONTABILIDADE'!$Q$13="","",'[1]17-CONTABILIDADE'!$Q$13)</f>
        <v>2.2.7.2.1.01.00</v>
      </c>
      <c r="B17" s="134" t="s">
        <v>30</v>
      </c>
      <c r="C17" s="135">
        <f>'[1]17-CONTABILIDADE'!S13</f>
        <v>0</v>
      </c>
      <c r="D17" s="136">
        <f>'[1]17-CONTABILIDADE'!T13</f>
        <v>0</v>
      </c>
    </row>
    <row r="18" spans="1:4" ht="12.75" customHeight="1" x14ac:dyDescent="0.25">
      <c r="A18" s="133" t="str">
        <f>IF('[1]17-CONTABILIDADE'!$Q$14="","",'[1]17-CONTABILIDADE'!$Q$14)</f>
        <v>2.2.7.2.1.01.01</v>
      </c>
      <c r="B18" s="137" t="s">
        <v>189</v>
      </c>
      <c r="C18" s="138">
        <f>'[1]17-CONTABILIDADE'!S14</f>
        <v>0</v>
      </c>
      <c r="D18" s="139">
        <f>'[1]17-CONTABILIDADE'!T14</f>
        <v>0</v>
      </c>
    </row>
    <row r="19" spans="1:4" ht="12.75" customHeight="1" x14ac:dyDescent="0.25">
      <c r="A19" s="133" t="str">
        <f>IF('[1]17-CONTABILIDADE'!$Q$15="","",'[1]17-CONTABILIDADE'!$Q$15)</f>
        <v>2.2.7.2.1.01.02</v>
      </c>
      <c r="B19" s="137" t="s">
        <v>190</v>
      </c>
      <c r="C19" s="138">
        <f>'[1]17-CONTABILIDADE'!S15</f>
        <v>0</v>
      </c>
      <c r="D19" s="139">
        <f>'[1]17-CONTABILIDADE'!T15</f>
        <v>0</v>
      </c>
    </row>
    <row r="20" spans="1:4" ht="12.75" customHeight="1" x14ac:dyDescent="0.25">
      <c r="A20" s="133" t="str">
        <f>IF('[1]17-CONTABILIDADE'!$Q$16="","",'[1]17-CONTABILIDADE'!$Q$16)</f>
        <v>2.2.7.2.1.01.03</v>
      </c>
      <c r="B20" s="137" t="s">
        <v>191</v>
      </c>
      <c r="C20" s="138">
        <f>'[1]17-CONTABILIDADE'!S16</f>
        <v>0</v>
      </c>
      <c r="D20" s="139">
        <f>'[1]17-CONTABILIDADE'!T16</f>
        <v>0</v>
      </c>
    </row>
    <row r="21" spans="1:4" ht="12.75" customHeight="1" x14ac:dyDescent="0.25">
      <c r="A21" s="133" t="str">
        <f>IF('[1]17-CONTABILIDADE'!$Q$17="","",'[1]17-CONTABILIDADE'!$Q$17)</f>
        <v>2.2.7.2.1.01.04</v>
      </c>
      <c r="B21" s="137" t="s">
        <v>192</v>
      </c>
      <c r="C21" s="138">
        <f>'[1]17-CONTABILIDADE'!S17</f>
        <v>0</v>
      </c>
      <c r="D21" s="139">
        <f>'[1]17-CONTABILIDADE'!T17</f>
        <v>0</v>
      </c>
    </row>
    <row r="22" spans="1:4" ht="12.75" customHeight="1" x14ac:dyDescent="0.25">
      <c r="A22" s="133" t="str">
        <f>IF('[1]17-CONTABILIDADE'!$Q$18="","",'[1]17-CONTABILIDADE'!$Q$18)</f>
        <v>2.2.7.2.1.01.05</v>
      </c>
      <c r="B22" s="137" t="s">
        <v>193</v>
      </c>
      <c r="C22" s="138">
        <f>'[1]17-CONTABILIDADE'!S18</f>
        <v>0</v>
      </c>
      <c r="D22" s="139">
        <f>'[1]17-CONTABILIDADE'!T18</f>
        <v>0</v>
      </c>
    </row>
    <row r="23" spans="1:4" ht="12.75" customHeight="1" x14ac:dyDescent="0.25">
      <c r="A23" s="133" t="str">
        <f>IF('[1]17-CONTABILIDADE'!$Q$19="","",'[1]17-CONTABILIDADE'!$Q$19)</f>
        <v/>
      </c>
      <c r="B23" s="140" t="s">
        <v>31</v>
      </c>
      <c r="C23" s="138">
        <f>'[1]17-CONTABILIDADE'!S19</f>
        <v>0</v>
      </c>
      <c r="D23" s="139">
        <f>'[1]17-CONTABILIDADE'!T19</f>
        <v>0</v>
      </c>
    </row>
    <row r="24" spans="1:4" ht="12.75" customHeight="1" x14ac:dyDescent="0.25">
      <c r="A24" s="133" t="str">
        <f>IF('[1]17-CONTABILIDADE'!$Q$20="","",'[1]17-CONTABILIDADE'!$Q$20)</f>
        <v>2.2.7.2.1.02.00</v>
      </c>
      <c r="B24" s="134" t="s">
        <v>32</v>
      </c>
      <c r="C24" s="135">
        <f>'[1]17-CONTABILIDADE'!S20</f>
        <v>0</v>
      </c>
      <c r="D24" s="141">
        <f>'[1]17-CONTABILIDADE'!T20</f>
        <v>0</v>
      </c>
    </row>
    <row r="25" spans="1:4" ht="12.75" customHeight="1" x14ac:dyDescent="0.25">
      <c r="A25" s="133" t="str">
        <f>IF('[1]17-CONTABILIDADE'!$Q$21="","",'[1]17-CONTABILIDADE'!$Q$21)</f>
        <v>2.2.7.2.1.02.01</v>
      </c>
      <c r="B25" s="137" t="s">
        <v>189</v>
      </c>
      <c r="C25" s="138">
        <f>'[1]17-CONTABILIDADE'!S21</f>
        <v>0</v>
      </c>
      <c r="D25" s="139">
        <f>'[1]17-CONTABILIDADE'!T21</f>
        <v>0</v>
      </c>
    </row>
    <row r="26" spans="1:4" ht="12.75" customHeight="1" x14ac:dyDescent="0.25">
      <c r="A26" s="133" t="str">
        <f>'[1]17-CONTABILIDADE'!Q22</f>
        <v>2.2.7.2.1.02.02</v>
      </c>
      <c r="B26" s="137" t="s">
        <v>190</v>
      </c>
      <c r="C26" s="138">
        <f>'[1]17-CONTABILIDADE'!S22</f>
        <v>0</v>
      </c>
      <c r="D26" s="139">
        <f>'[1]17-CONTABILIDADE'!T22</f>
        <v>0</v>
      </c>
    </row>
    <row r="27" spans="1:4" ht="12.75" customHeight="1" x14ac:dyDescent="0.25">
      <c r="A27" s="133" t="str">
        <f>IF('[1]17-CONTABILIDADE'!$Q$23="","",'[1]17-CONTABILIDADE'!$Q$23)</f>
        <v>2.2.7.2.1.02.03</v>
      </c>
      <c r="B27" s="137" t="s">
        <v>194</v>
      </c>
      <c r="C27" s="138">
        <f>'[1]17-CONTABILIDADE'!S23</f>
        <v>0</v>
      </c>
      <c r="D27" s="139">
        <f>'[1]17-CONTABILIDADE'!T23</f>
        <v>0</v>
      </c>
    </row>
    <row r="28" spans="1:4" ht="12.75" customHeight="1" x14ac:dyDescent="0.25">
      <c r="A28" s="133" t="str">
        <f>IF('[1]17-CONTABILIDADE'!$Q$24="","",'[1]17-CONTABILIDADE'!$Q$24)</f>
        <v>2.2.7.2.1.02.04</v>
      </c>
      <c r="B28" s="137" t="s">
        <v>193</v>
      </c>
      <c r="C28" s="138">
        <f>'[1]17-CONTABILIDADE'!S24</f>
        <v>0</v>
      </c>
      <c r="D28" s="139">
        <f>'[1]17-CONTABILIDADE'!T24</f>
        <v>0</v>
      </c>
    </row>
    <row r="29" spans="1:4" ht="12.75" customHeight="1" x14ac:dyDescent="0.25">
      <c r="A29" s="142" t="str">
        <f>IF('[1]17-CONTABILIDADE'!$Q$25="","",'[1]17-CONTABILIDADE'!$Q$25)</f>
        <v/>
      </c>
      <c r="B29" s="143" t="s">
        <v>195</v>
      </c>
      <c r="C29" s="144">
        <f>'[1]17-CONTABILIDADE'!S25</f>
        <v>0</v>
      </c>
      <c r="D29" s="145">
        <f>'[1]17-CONTABILIDADE'!T25</f>
        <v>0</v>
      </c>
    </row>
    <row r="30" spans="1:4" ht="3" customHeight="1" x14ac:dyDescent="0.25">
      <c r="A30" s="126"/>
      <c r="B30" s="127"/>
      <c r="C30" s="127"/>
      <c r="D30" s="127"/>
    </row>
    <row r="31" spans="1:4" s="121" customFormat="1" ht="15.75" customHeight="1" x14ac:dyDescent="0.25">
      <c r="A31" s="129" t="str">
        <f>IF('[1]17-CONTABILIDADE'!$Q$27="","",'[1]17-CONTABILIDADE'!$Q$27)</f>
        <v/>
      </c>
      <c r="B31" s="130" t="s">
        <v>33</v>
      </c>
      <c r="C31" s="146">
        <f>'[1]17-CONTABILIDADE'!$S$27</f>
        <v>-56807639.570000023</v>
      </c>
      <c r="D31" s="147">
        <f>'[1]17-CONTABILIDADE'!$T$27</f>
        <v>-55125034.789999992</v>
      </c>
    </row>
    <row r="32" spans="1:4" ht="12.75" customHeight="1" x14ac:dyDescent="0.25">
      <c r="A32" s="133" t="str">
        <f>IF('[1]17-CONTABILIDADE'!$Q$28="","",'[1]17-CONTABILIDADE'!$Q$28)</f>
        <v>2.2.7.2.1.03.00</v>
      </c>
      <c r="B32" s="134" t="s">
        <v>30</v>
      </c>
      <c r="C32" s="148">
        <f>'[1]17-CONTABILIDADE'!$S$28</f>
        <v>-66525043.050000004</v>
      </c>
      <c r="D32" s="149">
        <f>'[1]17-CONTABILIDADE'!$T$28</f>
        <v>-79815648.969999999</v>
      </c>
    </row>
    <row r="33" spans="1:4" ht="12.75" customHeight="1" x14ac:dyDescent="0.25">
      <c r="A33" s="133" t="str">
        <f>IF('[1]17-CONTABILIDADE'!$Q$29="","",'[1]17-CONTABILIDADE'!$Q$29)</f>
        <v>2.2.7.2.1.03.01</v>
      </c>
      <c r="B33" s="137" t="s">
        <v>189</v>
      </c>
      <c r="C33" s="150">
        <f>'[1]17-CONTABILIDADE'!S29</f>
        <v>-66535284.150000006</v>
      </c>
      <c r="D33" s="151">
        <f>'[1]17-CONTABILIDADE'!T29</f>
        <v>-79840211.810000002</v>
      </c>
    </row>
    <row r="34" spans="1:4" ht="12.75" customHeight="1" x14ac:dyDescent="0.25">
      <c r="A34" s="133" t="str">
        <f>IF('[1]17-CONTABILIDADE'!$Q$30="","",'[1]17-CONTABILIDADE'!$Q$30)</f>
        <v>2.2.7.2.1.03.02</v>
      </c>
      <c r="B34" s="137" t="s">
        <v>190</v>
      </c>
      <c r="C34" s="150">
        <f>'[1]17-CONTABILIDADE'!S30</f>
        <v>0</v>
      </c>
      <c r="D34" s="151">
        <f>'[1]17-CONTABILIDADE'!T30</f>
        <v>0</v>
      </c>
    </row>
    <row r="35" spans="1:4" ht="12.75" customHeight="1" x14ac:dyDescent="0.25">
      <c r="A35" s="133" t="str">
        <f>IF('[1]17-CONTABILIDADE'!$Q$31="","",'[1]17-CONTABILIDADE'!$Q$31)</f>
        <v>2.2.7.2.1.03.03</v>
      </c>
      <c r="B35" s="137" t="s">
        <v>191</v>
      </c>
      <c r="C35" s="150">
        <f>'[1]17-CONTABILIDADE'!S31</f>
        <v>10241.1</v>
      </c>
      <c r="D35" s="151">
        <f>'[1]17-CONTABILIDADE'!T31</f>
        <v>24562.84</v>
      </c>
    </row>
    <row r="36" spans="1:4" ht="12.75" customHeight="1" x14ac:dyDescent="0.25">
      <c r="A36" s="133" t="str">
        <f>IF('[1]17-CONTABILIDADE'!$Q$32="","",'[1]17-CONTABILIDADE'!$Q$32)</f>
        <v>2.2.7.2.1.03.04</v>
      </c>
      <c r="B36" s="137" t="s">
        <v>192</v>
      </c>
      <c r="C36" s="150">
        <f>'[1]17-CONTABILIDADE'!S32</f>
        <v>0</v>
      </c>
      <c r="D36" s="151">
        <f>'[1]17-CONTABILIDADE'!T32</f>
        <v>0</v>
      </c>
    </row>
    <row r="37" spans="1:4" ht="12.75" customHeight="1" x14ac:dyDescent="0.25">
      <c r="A37" s="133" t="str">
        <f>IF('[1]17-CONTABILIDADE'!$Q$33="","",'[1]17-CONTABILIDADE'!$Q$33)</f>
        <v>2.2.7.2.1.03.05</v>
      </c>
      <c r="B37" s="137" t="s">
        <v>193</v>
      </c>
      <c r="C37" s="150">
        <f>'[1]17-CONTABILIDADE'!S33</f>
        <v>0</v>
      </c>
      <c r="D37" s="151">
        <f>'[1]17-CONTABILIDADE'!T33</f>
        <v>0</v>
      </c>
    </row>
    <row r="38" spans="1:4" ht="12.75" customHeight="1" x14ac:dyDescent="0.25">
      <c r="A38" s="133" t="str">
        <f>IF('[1]17-CONTABILIDADE'!$Q$34="","",'[1]17-CONTABILIDADE'!$Q$34)</f>
        <v/>
      </c>
      <c r="B38" s="140" t="s">
        <v>31</v>
      </c>
      <c r="C38" s="150">
        <f>'[1]17-CONTABILIDADE'!S34</f>
        <v>0</v>
      </c>
      <c r="D38" s="151">
        <f>'[1]17-CONTABILIDADE'!T34</f>
        <v>0</v>
      </c>
    </row>
    <row r="39" spans="1:4" ht="12.75" customHeight="1" x14ac:dyDescent="0.25">
      <c r="A39" s="133" t="str">
        <f>IF('[1]17-CONTABILIDADE'!$Q$35="","",'[1]17-CONTABILIDADE'!$Q$35)</f>
        <v>2.2.7.2.1.04.00</v>
      </c>
      <c r="B39" s="134" t="s">
        <v>32</v>
      </c>
      <c r="C39" s="152">
        <f>'[1]17-CONTABILIDADE'!$S$35</f>
        <v>-218821868.46000004</v>
      </c>
      <c r="D39" s="153">
        <f>'[1]17-CONTABILIDADE'!$T$35</f>
        <v>-226929107.55000001</v>
      </c>
    </row>
    <row r="40" spans="1:4" ht="12.75" customHeight="1" x14ac:dyDescent="0.25">
      <c r="A40" s="133" t="str">
        <f>IF('[1]17-CONTABILIDADE'!$Q$36="","",'[1]17-CONTABILIDADE'!$Q$36)</f>
        <v>2.2.7.2.1.04.01</v>
      </c>
      <c r="B40" s="137" t="s">
        <v>189</v>
      </c>
      <c r="C40" s="154">
        <f>'[1]17-CONTABILIDADE'!S36</f>
        <v>-308020545.10000002</v>
      </c>
      <c r="D40" s="155">
        <f>'[1]17-CONTABILIDADE'!T36</f>
        <v>-363350951.37</v>
      </c>
    </row>
    <row r="41" spans="1:4" ht="12.75" customHeight="1" x14ac:dyDescent="0.25">
      <c r="A41" s="133" t="str">
        <f>IF('[1]17-CONTABILIDADE'!$Q$37="","",'[1]17-CONTABILIDADE'!$Q$37)</f>
        <v>2.2.7.2.1.04.02</v>
      </c>
      <c r="B41" s="137" t="s">
        <v>190</v>
      </c>
      <c r="C41" s="156">
        <f>'[1]17-CONTABILIDADE'!S37</f>
        <v>47763480.565675654</v>
      </c>
      <c r="D41" s="157">
        <f>'[1]17-CONTABILIDADE'!T37</f>
        <v>73053897.37000002</v>
      </c>
    </row>
    <row r="42" spans="1:4" ht="12.75" customHeight="1" x14ac:dyDescent="0.25">
      <c r="A42" s="133" t="str">
        <f>IF('[1]17-CONTABILIDADE'!$Q$38="","",'[1]17-CONTABILIDADE'!$Q$38)</f>
        <v>2.2.7.2.1.04.03</v>
      </c>
      <c r="B42" s="137" t="s">
        <v>194</v>
      </c>
      <c r="C42" s="156">
        <f>'[1]17-CONTABILIDADE'!S38</f>
        <v>41435196.074324325</v>
      </c>
      <c r="D42" s="157">
        <f>'[1]17-CONTABILIDADE'!T38</f>
        <v>63367946.450000003</v>
      </c>
    </row>
    <row r="43" spans="1:4" ht="12.75" customHeight="1" x14ac:dyDescent="0.25">
      <c r="A43" s="133" t="str">
        <f>IF('[1]17-CONTABILIDADE'!$Q$39="","",'[1]17-CONTABILIDADE'!$Q$39)</f>
        <v>2.2.7.2.1.04.04</v>
      </c>
      <c r="B43" s="137" t="s">
        <v>193</v>
      </c>
      <c r="C43" s="150">
        <f>'[1]17-CONTABILIDADE'!S39</f>
        <v>0</v>
      </c>
      <c r="D43" s="151">
        <f>'[1]17-CONTABILIDADE'!T39</f>
        <v>0</v>
      </c>
    </row>
    <row r="44" spans="1:4" ht="12.75" customHeight="1" x14ac:dyDescent="0.25">
      <c r="A44" s="142" t="str">
        <f>IF('[1]17-CONTABILIDADE'!$Q$40="","",'[1]17-CONTABILIDADE'!$Q$40)</f>
        <v/>
      </c>
      <c r="B44" s="143" t="s">
        <v>195</v>
      </c>
      <c r="C44" s="158">
        <f>'[1]17-CONTABILIDADE'!S40</f>
        <v>0</v>
      </c>
      <c r="D44" s="159">
        <f>'[1]17-CONTABILIDADE'!T40</f>
        <v>0</v>
      </c>
    </row>
    <row r="45" spans="1:4" ht="15.75" customHeight="1" x14ac:dyDescent="0.25">
      <c r="A45" s="129" t="str">
        <f>IF('[1]17-CONTABILIDADE'!$Q$41="","",'[1]17-CONTABILIDADE'!$Q$41)</f>
        <v>2.2.7.2.1.05.00</v>
      </c>
      <c r="B45" s="130" t="s">
        <v>34</v>
      </c>
      <c r="C45" s="160">
        <f>'[1]17-CONTABILIDADE'!$S$41</f>
        <v>228539271.94000003</v>
      </c>
      <c r="D45" s="161">
        <f>'[1]17-CONTABILIDADE'!$T$41</f>
        <v>251619721.72999999</v>
      </c>
    </row>
    <row r="46" spans="1:4" ht="14.25" customHeight="1" x14ac:dyDescent="0.25">
      <c r="A46" s="142" t="str">
        <f>IF('[1]17-CONTABILIDADE'!$Q$42="","",'[1]17-CONTABILIDADE'!$Q$42)</f>
        <v>2.2.7.2.1.05.98</v>
      </c>
      <c r="B46" s="162" t="s">
        <v>196</v>
      </c>
      <c r="C46" s="163">
        <f>'[1]17-CONTABILIDADE'!$S$42</f>
        <v>228539271.94000003</v>
      </c>
      <c r="D46" s="164">
        <f>'[1]17-CONTABILIDADE'!$T$42</f>
        <v>251619721.72999999</v>
      </c>
    </row>
    <row r="47" spans="1:4" ht="15" customHeight="1" x14ac:dyDescent="0.25">
      <c r="A47" s="129" t="str">
        <f>IF('[1]17-CONTABILIDADE'!$Q$43="","",'[1]17-CONTABILIDADE'!$Q$43)</f>
        <v>2.2.7.2.1.07.00</v>
      </c>
      <c r="B47" s="130" t="s">
        <v>35</v>
      </c>
      <c r="C47" s="165">
        <f>'[1]17-CONTABILIDADE'!$S$43</f>
        <v>0</v>
      </c>
      <c r="D47" s="166">
        <f>'[1]17-CONTABILIDADE'!$T$43</f>
        <v>0</v>
      </c>
    </row>
    <row r="48" spans="1:4" ht="12.75" customHeight="1" x14ac:dyDescent="0.25">
      <c r="A48" s="133" t="str">
        <f>IF('[1]17-CONTABILIDADE'!$Q$44="","",'[1]17-CONTABILIDADE'!$Q$44)</f>
        <v>2.2.7.2.1.07.01</v>
      </c>
      <c r="B48" s="167" t="s">
        <v>197</v>
      </c>
      <c r="C48" s="168">
        <f>'[1]17-CONTABILIDADE'!$S$44</f>
        <v>0</v>
      </c>
      <c r="D48" s="169">
        <f>'[1]17-CONTABILIDADE'!$T$44</f>
        <v>0</v>
      </c>
    </row>
    <row r="49" spans="1:4" ht="12.75" customHeight="1" x14ac:dyDescent="0.25">
      <c r="A49" s="340" t="s">
        <v>198</v>
      </c>
      <c r="B49" s="341"/>
      <c r="C49" s="170"/>
      <c r="D49" s="171"/>
    </row>
    <row r="50" spans="1:4" ht="15.75" customHeight="1" x14ac:dyDescent="0.25">
      <c r="A50" s="342" t="str">
        <f>'[1]17-CONTABILIDADE'!$Q$50</f>
        <v xml:space="preserve">          Equilíbrio Atuarial</v>
      </c>
      <c r="B50" s="343"/>
      <c r="C50" s="172"/>
      <c r="D50" s="173">
        <f>'[1]17-CONTABILIDADE'!$T$50</f>
        <v>0</v>
      </c>
    </row>
  </sheetData>
  <mergeCells count="3">
    <mergeCell ref="A49:B49"/>
    <mergeCell ref="A50:B50"/>
    <mergeCell ref="A1:D1"/>
  </mergeCells>
  <pageMargins left="1.1023622047244095" right="0.43307086614173229" top="1.4960629921259843" bottom="1.259842519685039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G50"/>
  <sheetViews>
    <sheetView showGridLines="0" view="pageLayout" zoomScaleNormal="100" workbookViewId="0">
      <selection activeCell="B6" sqref="B6"/>
    </sheetView>
  </sheetViews>
  <sheetFormatPr defaultRowHeight="15" x14ac:dyDescent="0.25"/>
  <cols>
    <col min="1" max="1" width="10.42578125" customWidth="1"/>
    <col min="2" max="2" width="39" customWidth="1"/>
    <col min="3" max="4" width="17.85546875" customWidth="1"/>
  </cols>
  <sheetData>
    <row r="1" spans="1:7" ht="23.25" x14ac:dyDescent="0.35">
      <c r="A1" s="298" t="s">
        <v>200</v>
      </c>
      <c r="B1" s="298"/>
      <c r="C1" s="298"/>
      <c r="D1" s="298"/>
    </row>
    <row r="2" spans="1:7" ht="12.75" customHeight="1" x14ac:dyDescent="0.25">
      <c r="A2" s="1"/>
    </row>
    <row r="3" spans="1:7" ht="15.75" x14ac:dyDescent="0.25">
      <c r="A3" s="1" t="str">
        <f>CONCATENATE("Observação: ",'[2]7-EQUILÍBRIO ATUARIAL'!A7)</f>
        <v>Observação: Data Focal desta Reavaliação Atuarial: 31/12/2019.</v>
      </c>
    </row>
    <row r="4" spans="1:7" x14ac:dyDescent="0.25">
      <c r="C4" s="90" t="s">
        <v>182</v>
      </c>
      <c r="D4" s="90" t="s">
        <v>182</v>
      </c>
    </row>
    <row r="5" spans="1:7" ht="13.5" customHeight="1" x14ac:dyDescent="0.3">
      <c r="A5" s="1"/>
      <c r="B5" s="102"/>
      <c r="C5" s="103" t="s">
        <v>183</v>
      </c>
      <c r="D5" s="103" t="s">
        <v>199</v>
      </c>
      <c r="E5" s="102"/>
      <c r="F5" s="102"/>
      <c r="G5" s="102"/>
    </row>
    <row r="6" spans="1:7" ht="18.75" customHeight="1" x14ac:dyDescent="0.35">
      <c r="A6" s="104"/>
      <c r="B6" s="260" t="s">
        <v>212</v>
      </c>
      <c r="C6" s="105">
        <f>D6-1</f>
        <v>2019</v>
      </c>
      <c r="D6" s="174">
        <f>'[1]17-CONTABILIDADE'!$T$2</f>
        <v>2020</v>
      </c>
    </row>
    <row r="7" spans="1:7" ht="15.75" customHeight="1" x14ac:dyDescent="0.25">
      <c r="A7" s="107"/>
      <c r="B7" s="108" t="s">
        <v>36</v>
      </c>
      <c r="C7" s="109">
        <f>'[1]17-CONTABILIDADE'!AM3</f>
        <v>56807639.539999999</v>
      </c>
      <c r="D7" s="110">
        <f>'[1]17-CONTABILIDADE'!AN3</f>
        <v>55125034.789999999</v>
      </c>
    </row>
    <row r="8" spans="1:7" ht="12.75" customHeight="1" x14ac:dyDescent="0.25">
      <c r="A8" s="111"/>
      <c r="B8" s="112" t="s">
        <v>184</v>
      </c>
      <c r="C8" s="113">
        <f>'[1]17-CONTABILIDADE'!AM4</f>
        <v>5033.08</v>
      </c>
      <c r="D8" s="114">
        <f>'[1]17-CONTABILIDADE'!AN4</f>
        <v>163618.85</v>
      </c>
    </row>
    <row r="9" spans="1:7" ht="12.75" customHeight="1" x14ac:dyDescent="0.25">
      <c r="A9" s="111"/>
      <c r="B9" s="112" t="s">
        <v>185</v>
      </c>
      <c r="C9" s="113">
        <f>'[1]17-CONTABILIDADE'!AM5</f>
        <v>56802606.460000001</v>
      </c>
      <c r="D9" s="114">
        <f>'[1]17-CONTABILIDADE'!AN5</f>
        <v>54961415.939999998</v>
      </c>
    </row>
    <row r="10" spans="1:7" ht="12.75" customHeight="1" x14ac:dyDescent="0.25">
      <c r="A10" s="111"/>
      <c r="B10" s="112" t="s">
        <v>186</v>
      </c>
      <c r="C10" s="113">
        <f>'[1]17-CONTABILIDADE'!AM6</f>
        <v>0</v>
      </c>
      <c r="D10" s="114">
        <f>'[1]17-CONTABILIDADE'!AN6</f>
        <v>0</v>
      </c>
    </row>
    <row r="11" spans="1:7" ht="12.75" customHeight="1" x14ac:dyDescent="0.25">
      <c r="A11" s="111"/>
      <c r="B11" s="112" t="s">
        <v>187</v>
      </c>
      <c r="C11" s="113">
        <f>'[1]17-CONTABILIDADE'!AM7</f>
        <v>0</v>
      </c>
      <c r="D11" s="114">
        <f>'[1]17-CONTABILIDADE'!AN7</f>
        <v>0</v>
      </c>
    </row>
    <row r="12" spans="1:7" ht="12.75" customHeight="1" x14ac:dyDescent="0.25">
      <c r="A12" s="115"/>
      <c r="B12" s="116" t="s">
        <v>188</v>
      </c>
      <c r="C12" s="117">
        <f>'[1]17-CONTABILIDADE'!AM8</f>
        <v>0</v>
      </c>
      <c r="D12" s="118">
        <f>'[1]17-CONTABILIDADE'!AN8</f>
        <v>0</v>
      </c>
    </row>
    <row r="13" spans="1:7" ht="3" customHeight="1" x14ac:dyDescent="0.25">
      <c r="A13" s="119"/>
      <c r="B13" s="120"/>
      <c r="C13" s="121"/>
      <c r="D13" s="121"/>
    </row>
    <row r="14" spans="1:7" ht="15.75" customHeight="1" x14ac:dyDescent="0.25">
      <c r="A14" s="122" t="str">
        <f>IF('[1]17-CONTABILIDADE'!$Q$10="","",'[1]17-CONTABILIDADE'!$Q$10)</f>
        <v>2.2.7.2.1.00.00</v>
      </c>
      <c r="B14" s="123" t="s">
        <v>28</v>
      </c>
      <c r="C14" s="124">
        <f>'[1]17-CONTABILIDADE'!AM10</f>
        <v>-56807639.570000023</v>
      </c>
      <c r="D14" s="125">
        <f>'[1]17-CONTABILIDADE'!AN10</f>
        <v>-79976851.26000002</v>
      </c>
    </row>
    <row r="15" spans="1:7" ht="3" customHeight="1" x14ac:dyDescent="0.25">
      <c r="A15" s="126"/>
      <c r="B15" s="127"/>
      <c r="C15" s="127"/>
      <c r="D15" s="128"/>
    </row>
    <row r="16" spans="1:7" s="121" customFormat="1" ht="17.25" customHeight="1" x14ac:dyDescent="0.25">
      <c r="A16" s="129" t="str">
        <f>IF('[1]17-CONTABILIDADE'!$Q$12="","",'[1]17-CONTABILIDADE'!$Q$12)</f>
        <v/>
      </c>
      <c r="B16" s="130" t="s">
        <v>29</v>
      </c>
      <c r="C16" s="131">
        <f>'[1]17-CONTABILIDADE'!AM12</f>
        <v>0</v>
      </c>
      <c r="D16" s="132">
        <f>'[1]17-CONTABILIDADE'!AN12</f>
        <v>0</v>
      </c>
    </row>
    <row r="17" spans="1:4" ht="12.75" customHeight="1" x14ac:dyDescent="0.25">
      <c r="A17" s="133" t="str">
        <f>IF('[1]17-CONTABILIDADE'!$Q$13="","",'[1]17-CONTABILIDADE'!$Q$13)</f>
        <v>2.2.7.2.1.01.00</v>
      </c>
      <c r="B17" s="134" t="s">
        <v>30</v>
      </c>
      <c r="C17" s="135">
        <f>'[1]17-CONTABILIDADE'!AM13</f>
        <v>0</v>
      </c>
      <c r="D17" s="136">
        <f>'[1]17-CONTABILIDADE'!AN13</f>
        <v>0</v>
      </c>
    </row>
    <row r="18" spans="1:4" ht="12.75" customHeight="1" x14ac:dyDescent="0.25">
      <c r="A18" s="133" t="str">
        <f>IF('[1]17-CONTABILIDADE'!$Q$14="","",'[1]17-CONTABILIDADE'!$Q$14)</f>
        <v>2.2.7.2.1.01.01</v>
      </c>
      <c r="B18" s="137" t="s">
        <v>189</v>
      </c>
      <c r="C18" s="138">
        <f>'[1]17-CONTABILIDADE'!AM14</f>
        <v>0</v>
      </c>
      <c r="D18" s="139">
        <f>'[1]17-CONTABILIDADE'!AN14</f>
        <v>0</v>
      </c>
    </row>
    <row r="19" spans="1:4" ht="12.75" customHeight="1" x14ac:dyDescent="0.25">
      <c r="A19" s="133" t="str">
        <f>IF('[1]17-CONTABILIDADE'!$Q$15="","",'[1]17-CONTABILIDADE'!$Q$15)</f>
        <v>2.2.7.2.1.01.02</v>
      </c>
      <c r="B19" s="137" t="s">
        <v>190</v>
      </c>
      <c r="C19" s="138">
        <f>'[1]17-CONTABILIDADE'!AM15</f>
        <v>0</v>
      </c>
      <c r="D19" s="139">
        <f>'[1]17-CONTABILIDADE'!AN15</f>
        <v>0</v>
      </c>
    </row>
    <row r="20" spans="1:4" ht="12.75" customHeight="1" x14ac:dyDescent="0.25">
      <c r="A20" s="133" t="str">
        <f>IF('[1]17-CONTABILIDADE'!$Q$16="","",'[1]17-CONTABILIDADE'!$Q$16)</f>
        <v>2.2.7.2.1.01.03</v>
      </c>
      <c r="B20" s="137" t="s">
        <v>191</v>
      </c>
      <c r="C20" s="138">
        <f>'[1]17-CONTABILIDADE'!AM16</f>
        <v>0</v>
      </c>
      <c r="D20" s="139">
        <f>'[1]17-CONTABILIDADE'!AN16</f>
        <v>0</v>
      </c>
    </row>
    <row r="21" spans="1:4" ht="12.75" customHeight="1" x14ac:dyDescent="0.25">
      <c r="A21" s="133" t="str">
        <f>IF('[1]17-CONTABILIDADE'!$Q$17="","",'[1]17-CONTABILIDADE'!$Q$17)</f>
        <v>2.2.7.2.1.01.04</v>
      </c>
      <c r="B21" s="137" t="s">
        <v>192</v>
      </c>
      <c r="C21" s="138">
        <f>'[1]17-CONTABILIDADE'!AM17</f>
        <v>0</v>
      </c>
      <c r="D21" s="139">
        <f>'[1]17-CONTABILIDADE'!AN17</f>
        <v>0</v>
      </c>
    </row>
    <row r="22" spans="1:4" ht="12.75" customHeight="1" x14ac:dyDescent="0.25">
      <c r="A22" s="133" t="str">
        <f>IF('[1]17-CONTABILIDADE'!$Q$18="","",'[1]17-CONTABILIDADE'!$Q$18)</f>
        <v>2.2.7.2.1.01.05</v>
      </c>
      <c r="B22" s="137" t="s">
        <v>193</v>
      </c>
      <c r="C22" s="138">
        <f>'[1]17-CONTABILIDADE'!AM18</f>
        <v>0</v>
      </c>
      <c r="D22" s="139">
        <f>'[1]17-CONTABILIDADE'!AN18</f>
        <v>0</v>
      </c>
    </row>
    <row r="23" spans="1:4" ht="12.75" customHeight="1" x14ac:dyDescent="0.25">
      <c r="A23" s="133" t="str">
        <f>IF('[1]17-CONTABILIDADE'!$Q$19="","",'[1]17-CONTABILIDADE'!$Q$19)</f>
        <v/>
      </c>
      <c r="B23" s="140" t="s">
        <v>31</v>
      </c>
      <c r="C23" s="138">
        <f>'[1]17-CONTABILIDADE'!AM19</f>
        <v>0</v>
      </c>
      <c r="D23" s="139">
        <f>'[1]17-CONTABILIDADE'!AN19</f>
        <v>0</v>
      </c>
    </row>
    <row r="24" spans="1:4" ht="12.75" customHeight="1" x14ac:dyDescent="0.25">
      <c r="A24" s="133" t="str">
        <f>IF('[1]17-CONTABILIDADE'!$Q$20="","",'[1]17-CONTABILIDADE'!$Q$20)</f>
        <v>2.2.7.2.1.02.00</v>
      </c>
      <c r="B24" s="134" t="s">
        <v>32</v>
      </c>
      <c r="C24" s="135">
        <f>'[1]17-CONTABILIDADE'!AM20</f>
        <v>0</v>
      </c>
      <c r="D24" s="141">
        <f>'[1]17-CONTABILIDADE'!AN20</f>
        <v>0</v>
      </c>
    </row>
    <row r="25" spans="1:4" ht="12.75" customHeight="1" x14ac:dyDescent="0.25">
      <c r="A25" s="133" t="str">
        <f>IF('[1]17-CONTABILIDADE'!$Q$21="","",'[1]17-CONTABILIDADE'!$Q$21)</f>
        <v>2.2.7.2.1.02.01</v>
      </c>
      <c r="B25" s="137" t="s">
        <v>189</v>
      </c>
      <c r="C25" s="138">
        <f>'[1]17-CONTABILIDADE'!AM21</f>
        <v>0</v>
      </c>
      <c r="D25" s="139">
        <f>'[1]17-CONTABILIDADE'!AN21</f>
        <v>0</v>
      </c>
    </row>
    <row r="26" spans="1:4" ht="12.75" customHeight="1" x14ac:dyDescent="0.25">
      <c r="A26" s="133" t="str">
        <f>'[1]17-CONTABILIDADE'!Q22</f>
        <v>2.2.7.2.1.02.02</v>
      </c>
      <c r="B26" s="137" t="s">
        <v>190</v>
      </c>
      <c r="C26" s="138">
        <f>'[1]17-CONTABILIDADE'!AM22</f>
        <v>0</v>
      </c>
      <c r="D26" s="139">
        <f>'[1]17-CONTABILIDADE'!AN22</f>
        <v>0</v>
      </c>
    </row>
    <row r="27" spans="1:4" ht="12.75" customHeight="1" x14ac:dyDescent="0.25">
      <c r="A27" s="133" t="str">
        <f>IF('[1]17-CONTABILIDADE'!$Q$23="","",'[1]17-CONTABILIDADE'!$Q$23)</f>
        <v>2.2.7.2.1.02.03</v>
      </c>
      <c r="B27" s="137" t="s">
        <v>194</v>
      </c>
      <c r="C27" s="138">
        <f>'[1]17-CONTABILIDADE'!AM23</f>
        <v>0</v>
      </c>
      <c r="D27" s="139">
        <f>'[1]17-CONTABILIDADE'!AN23</f>
        <v>0</v>
      </c>
    </row>
    <row r="28" spans="1:4" ht="12.75" customHeight="1" x14ac:dyDescent="0.25">
      <c r="A28" s="133" t="str">
        <f>IF('[1]17-CONTABILIDADE'!$Q$24="","",'[1]17-CONTABILIDADE'!$Q$24)</f>
        <v>2.2.7.2.1.02.04</v>
      </c>
      <c r="B28" s="137" t="s">
        <v>193</v>
      </c>
      <c r="C28" s="138">
        <f>'[1]17-CONTABILIDADE'!AM24</f>
        <v>0</v>
      </c>
      <c r="D28" s="139">
        <f>'[1]17-CONTABILIDADE'!AN24</f>
        <v>0</v>
      </c>
    </row>
    <row r="29" spans="1:4" ht="12.75" customHeight="1" x14ac:dyDescent="0.25">
      <c r="A29" s="142" t="str">
        <f>IF('[1]17-CONTABILIDADE'!$Q$25="","",'[1]17-CONTABILIDADE'!$Q$25)</f>
        <v/>
      </c>
      <c r="B29" s="143" t="s">
        <v>195</v>
      </c>
      <c r="C29" s="144">
        <f>'[1]17-CONTABILIDADE'!AM25</f>
        <v>0</v>
      </c>
      <c r="D29" s="145">
        <f>'[1]17-CONTABILIDADE'!AN25</f>
        <v>0</v>
      </c>
    </row>
    <row r="30" spans="1:4" ht="3" customHeight="1" x14ac:dyDescent="0.25">
      <c r="A30" s="126"/>
      <c r="B30" s="127"/>
      <c r="C30" s="127"/>
      <c r="D30" s="127"/>
    </row>
    <row r="31" spans="1:4" s="121" customFormat="1" ht="15.75" customHeight="1" x14ac:dyDescent="0.25">
      <c r="A31" s="129" t="str">
        <f>IF('[1]17-CONTABILIDADE'!$Q$27="","",'[1]17-CONTABILIDADE'!$Q$27)</f>
        <v/>
      </c>
      <c r="B31" s="130" t="s">
        <v>33</v>
      </c>
      <c r="C31" s="146">
        <f>'[1]17-CONTABILIDADE'!AM27</f>
        <v>-56807639.570000023</v>
      </c>
      <c r="D31" s="147">
        <f>'[1]17-CONTABILIDADE'!AN27</f>
        <v>-79976851.26000002</v>
      </c>
    </row>
    <row r="32" spans="1:4" ht="12.75" customHeight="1" x14ac:dyDescent="0.25">
      <c r="A32" s="133" t="str">
        <f>IF('[1]17-CONTABILIDADE'!$Q$28="","",'[1]17-CONTABILIDADE'!$Q$28)</f>
        <v>2.2.7.2.1.03.00</v>
      </c>
      <c r="B32" s="134" t="s">
        <v>30</v>
      </c>
      <c r="C32" s="148">
        <f>'[1]17-CONTABILIDADE'!AM28</f>
        <v>-66525043.050000004</v>
      </c>
      <c r="D32" s="149">
        <f>'[1]17-CONTABILIDADE'!AN28</f>
        <v>-79815648.969999999</v>
      </c>
    </row>
    <row r="33" spans="1:4" ht="12.75" customHeight="1" x14ac:dyDescent="0.25">
      <c r="A33" s="133" t="str">
        <f>IF('[1]17-CONTABILIDADE'!$Q$29="","",'[1]17-CONTABILIDADE'!$Q$29)</f>
        <v>2.2.7.2.1.03.01</v>
      </c>
      <c r="B33" s="137" t="s">
        <v>189</v>
      </c>
      <c r="C33" s="150">
        <f>'[1]17-CONTABILIDADE'!AM29</f>
        <v>-66535284.150000006</v>
      </c>
      <c r="D33" s="151">
        <f>'[1]17-CONTABILIDADE'!AN29</f>
        <v>-79840211.810000002</v>
      </c>
    </row>
    <row r="34" spans="1:4" ht="12.75" customHeight="1" x14ac:dyDescent="0.25">
      <c r="A34" s="133" t="str">
        <f>IF('[1]17-CONTABILIDADE'!$Q$30="","",'[1]17-CONTABILIDADE'!$Q$30)</f>
        <v>2.2.7.2.1.03.02</v>
      </c>
      <c r="B34" s="137" t="s">
        <v>190</v>
      </c>
      <c r="C34" s="150">
        <f>'[1]17-CONTABILIDADE'!AM30</f>
        <v>0</v>
      </c>
      <c r="D34" s="151">
        <f>'[1]17-CONTABILIDADE'!AN30</f>
        <v>0</v>
      </c>
    </row>
    <row r="35" spans="1:4" ht="12.75" customHeight="1" x14ac:dyDescent="0.25">
      <c r="A35" s="133" t="str">
        <f>IF('[1]17-CONTABILIDADE'!$Q$31="","",'[1]17-CONTABILIDADE'!$Q$31)</f>
        <v>2.2.7.2.1.03.03</v>
      </c>
      <c r="B35" s="137" t="s">
        <v>191</v>
      </c>
      <c r="C35" s="150">
        <f>'[1]17-CONTABILIDADE'!AM31</f>
        <v>10241.1</v>
      </c>
      <c r="D35" s="151">
        <f>'[1]17-CONTABILIDADE'!AN31</f>
        <v>24562.84</v>
      </c>
    </row>
    <row r="36" spans="1:4" ht="12.75" customHeight="1" x14ac:dyDescent="0.25">
      <c r="A36" s="133" t="str">
        <f>IF('[1]17-CONTABILIDADE'!$Q$32="","",'[1]17-CONTABILIDADE'!$Q$32)</f>
        <v>2.2.7.2.1.03.04</v>
      </c>
      <c r="B36" s="137" t="s">
        <v>192</v>
      </c>
      <c r="C36" s="150">
        <f>'[1]17-CONTABILIDADE'!AM32</f>
        <v>0</v>
      </c>
      <c r="D36" s="151">
        <f>'[1]17-CONTABILIDADE'!AN32</f>
        <v>0</v>
      </c>
    </row>
    <row r="37" spans="1:4" ht="12.75" customHeight="1" x14ac:dyDescent="0.25">
      <c r="A37" s="133" t="str">
        <f>IF('[1]17-CONTABILIDADE'!$Q$33="","",'[1]17-CONTABILIDADE'!$Q$33)</f>
        <v>2.2.7.2.1.03.05</v>
      </c>
      <c r="B37" s="137" t="s">
        <v>193</v>
      </c>
      <c r="C37" s="150">
        <f>'[1]17-CONTABILIDADE'!AM33</f>
        <v>0</v>
      </c>
      <c r="D37" s="151">
        <f>'[1]17-CONTABILIDADE'!AN33</f>
        <v>0</v>
      </c>
    </row>
    <row r="38" spans="1:4" ht="12.75" customHeight="1" x14ac:dyDescent="0.25">
      <c r="A38" s="133" t="str">
        <f>IF('[1]17-CONTABILIDADE'!$Q$34="","",'[1]17-CONTABILIDADE'!$Q$34)</f>
        <v/>
      </c>
      <c r="B38" s="140" t="s">
        <v>31</v>
      </c>
      <c r="C38" s="150">
        <f>'[1]17-CONTABILIDADE'!AM34</f>
        <v>0</v>
      </c>
      <c r="D38" s="151">
        <f>'[1]17-CONTABILIDADE'!AN34</f>
        <v>0</v>
      </c>
    </row>
    <row r="39" spans="1:4" ht="12.75" customHeight="1" x14ac:dyDescent="0.25">
      <c r="A39" s="133" t="str">
        <f>IF('[1]17-CONTABILIDADE'!$Q$35="","",'[1]17-CONTABILIDADE'!$Q$35)</f>
        <v>2.2.7.2.1.04.00</v>
      </c>
      <c r="B39" s="134" t="s">
        <v>32</v>
      </c>
      <c r="C39" s="152">
        <f>'[1]17-CONTABILIDADE'!AM35</f>
        <v>-218821868.46000004</v>
      </c>
      <c r="D39" s="153">
        <f>'[1]17-CONTABILIDADE'!AN35</f>
        <v>-228700474.23000002</v>
      </c>
    </row>
    <row r="40" spans="1:4" ht="12.75" customHeight="1" x14ac:dyDescent="0.25">
      <c r="A40" s="133" t="str">
        <f>IF('[1]17-CONTABILIDADE'!$Q$36="","",'[1]17-CONTABILIDADE'!$Q$36)</f>
        <v>2.2.7.2.1.04.01</v>
      </c>
      <c r="B40" s="137" t="s">
        <v>189</v>
      </c>
      <c r="C40" s="154">
        <f>'[1]17-CONTABILIDADE'!AM36</f>
        <v>-308020545.10000002</v>
      </c>
      <c r="D40" s="155">
        <f>'[1]17-CONTABILIDADE'!AN36</f>
        <v>-363350951.37</v>
      </c>
    </row>
    <row r="41" spans="1:4" ht="12.75" customHeight="1" x14ac:dyDescent="0.25">
      <c r="A41" s="133" t="str">
        <f>IF('[1]17-CONTABILIDADE'!$Q$37="","",'[1]17-CONTABILIDADE'!$Q$37)</f>
        <v>2.2.7.2.1.04.02</v>
      </c>
      <c r="B41" s="137" t="s">
        <v>190</v>
      </c>
      <c r="C41" s="156">
        <f>'[1]17-CONTABILIDADE'!AM37</f>
        <v>47763480.565675654</v>
      </c>
      <c r="D41" s="157">
        <f>'[1]17-CONTABILIDADE'!AN37</f>
        <v>72105330.50999999</v>
      </c>
    </row>
    <row r="42" spans="1:4" ht="12.75" customHeight="1" x14ac:dyDescent="0.25">
      <c r="A42" s="133" t="str">
        <f>IF('[1]17-CONTABILIDADE'!$Q$38="","",'[1]17-CONTABILIDADE'!$Q$38)</f>
        <v>2.2.7.2.1.04.03</v>
      </c>
      <c r="B42" s="137" t="s">
        <v>194</v>
      </c>
      <c r="C42" s="156">
        <f>'[1]17-CONTABILIDADE'!AM38</f>
        <v>41435196.074324325</v>
      </c>
      <c r="D42" s="157">
        <f>'[1]17-CONTABILIDADE'!AN38</f>
        <v>62545146.630000003</v>
      </c>
    </row>
    <row r="43" spans="1:4" ht="12.75" customHeight="1" x14ac:dyDescent="0.25">
      <c r="A43" s="133" t="str">
        <f>IF('[1]17-CONTABILIDADE'!$Q$39="","",'[1]17-CONTABILIDADE'!$Q$39)</f>
        <v>2.2.7.2.1.04.04</v>
      </c>
      <c r="B43" s="137" t="s">
        <v>193</v>
      </c>
      <c r="C43" s="150">
        <f>'[1]17-CONTABILIDADE'!AM39</f>
        <v>0</v>
      </c>
      <c r="D43" s="151">
        <f>'[1]17-CONTABILIDADE'!AN39</f>
        <v>0</v>
      </c>
    </row>
    <row r="44" spans="1:4" ht="12.75" customHeight="1" x14ac:dyDescent="0.25">
      <c r="A44" s="142" t="str">
        <f>IF('[1]17-CONTABILIDADE'!$Q$40="","",'[1]17-CONTABILIDADE'!$Q$40)</f>
        <v/>
      </c>
      <c r="B44" s="143" t="s">
        <v>195</v>
      </c>
      <c r="C44" s="158">
        <f>'[1]17-CONTABILIDADE'!AM40</f>
        <v>0</v>
      </c>
      <c r="D44" s="159">
        <f>'[1]17-CONTABILIDADE'!AN40</f>
        <v>0</v>
      </c>
    </row>
    <row r="45" spans="1:4" ht="15.75" customHeight="1" x14ac:dyDescent="0.25">
      <c r="A45" s="129" t="str">
        <f>IF('[1]17-CONTABILIDADE'!$Q$41="","",'[1]17-CONTABILIDADE'!$Q$41)</f>
        <v>2.2.7.2.1.05.00</v>
      </c>
      <c r="B45" s="130" t="s">
        <v>34</v>
      </c>
      <c r="C45" s="160">
        <f>'[1]17-CONTABILIDADE'!AM41</f>
        <v>228539271.94000003</v>
      </c>
      <c r="D45" s="161">
        <f>'[1]17-CONTABILIDADE'!AN41</f>
        <v>228539271.94000003</v>
      </c>
    </row>
    <row r="46" spans="1:4" ht="14.25" customHeight="1" x14ac:dyDescent="0.25">
      <c r="A46" s="142" t="str">
        <f>IF('[1]17-CONTABILIDADE'!$Q$42="","",'[1]17-CONTABILIDADE'!$Q$42)</f>
        <v>2.2.7.2.1.05.98</v>
      </c>
      <c r="B46" s="162" t="s">
        <v>196</v>
      </c>
      <c r="C46" s="163">
        <f>'[1]17-CONTABILIDADE'!AM42</f>
        <v>228539271.94000003</v>
      </c>
      <c r="D46" s="164">
        <f>'[1]17-CONTABILIDADE'!AN42</f>
        <v>228539271.94000003</v>
      </c>
    </row>
    <row r="47" spans="1:4" ht="15" customHeight="1" x14ac:dyDescent="0.25">
      <c r="A47" s="129" t="str">
        <f>IF('[1]17-CONTABILIDADE'!$Q$43="","",'[1]17-CONTABILIDADE'!$Q$43)</f>
        <v>2.2.7.2.1.07.00</v>
      </c>
      <c r="B47" s="130" t="s">
        <v>35</v>
      </c>
      <c r="C47" s="165">
        <f>'[1]17-CONTABILIDADE'!AM43</f>
        <v>0</v>
      </c>
      <c r="D47" s="166">
        <f>'[1]17-CONTABILIDADE'!AN43</f>
        <v>0</v>
      </c>
    </row>
    <row r="48" spans="1:4" ht="12.75" customHeight="1" x14ac:dyDescent="0.25">
      <c r="A48" s="133" t="str">
        <f>IF('[1]17-CONTABILIDADE'!$Q$44="","",'[1]17-CONTABILIDADE'!$Q$44)</f>
        <v>2.2.7.2.1.07.01</v>
      </c>
      <c r="B48" s="167" t="s">
        <v>197</v>
      </c>
      <c r="C48" s="168">
        <f>'[1]17-CONTABILIDADE'!AM44</f>
        <v>0</v>
      </c>
      <c r="D48" s="169">
        <f>'[1]17-CONTABILIDADE'!AN44</f>
        <v>0</v>
      </c>
    </row>
    <row r="49" spans="1:4" ht="12.75" customHeight="1" x14ac:dyDescent="0.25">
      <c r="A49" s="340" t="s">
        <v>198</v>
      </c>
      <c r="B49" s="341"/>
      <c r="C49" s="170"/>
      <c r="D49" s="171"/>
    </row>
    <row r="50" spans="1:4" ht="15.75" customHeight="1" x14ac:dyDescent="0.25">
      <c r="A50" s="342" t="str">
        <f>'[1]17-CONTABILIDADE'!$AK$50</f>
        <v xml:space="preserve">          Déficit Atuarial</v>
      </c>
      <c r="B50" s="343"/>
      <c r="C50" s="172"/>
      <c r="D50" s="173">
        <f>'[1]17-CONTABILIDADE'!$AN$50</f>
        <v>-24851816.469999999</v>
      </c>
    </row>
  </sheetData>
  <mergeCells count="3">
    <mergeCell ref="A49:B49"/>
    <mergeCell ref="A50:B50"/>
    <mergeCell ref="A1:D1"/>
  </mergeCells>
  <pageMargins left="1.1023622047244095" right="0.43307086614173229" top="1.4960629921259843" bottom="1.259842519685039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O79"/>
  <sheetViews>
    <sheetView showGridLines="0" zoomScaleNormal="100" workbookViewId="0">
      <selection activeCell="H10" sqref="H10"/>
    </sheetView>
  </sheetViews>
  <sheetFormatPr defaultColWidth="9.140625" defaultRowHeight="15.75" x14ac:dyDescent="0.25"/>
  <cols>
    <col min="1" max="1" width="4.140625" style="2" customWidth="1"/>
    <col min="2" max="2" width="7" style="2" customWidth="1"/>
    <col min="3" max="3" width="9.28515625" style="2" customWidth="1"/>
    <col min="4" max="4" width="10" style="2" customWidth="1"/>
    <col min="5" max="5" width="9.7109375" style="2" customWidth="1"/>
    <col min="6" max="6" width="13.7109375" style="2" customWidth="1"/>
    <col min="7" max="7" width="11.85546875" style="2" customWidth="1"/>
    <col min="8" max="8" width="12" style="2" customWidth="1"/>
    <col min="9" max="9" width="10.85546875" style="2" customWidth="1"/>
    <col min="10" max="10" width="13.140625" style="2" customWidth="1"/>
    <col min="11" max="11" width="13.7109375" style="2" customWidth="1"/>
    <col min="12" max="12" width="11.28515625" style="2" customWidth="1"/>
    <col min="13" max="13" width="13.140625" style="2" customWidth="1"/>
    <col min="14" max="14" width="12" style="2" customWidth="1"/>
    <col min="15" max="15" width="14.42578125" style="2" customWidth="1"/>
    <col min="16" max="16384" width="9.140625" style="2"/>
  </cols>
  <sheetData>
    <row r="1" spans="1:15" x14ac:dyDescent="0.25">
      <c r="A1" s="175"/>
      <c r="B1" s="344" t="s">
        <v>213</v>
      </c>
      <c r="C1" s="344"/>
      <c r="D1" s="344"/>
      <c r="E1" s="344"/>
      <c r="F1" s="344"/>
      <c r="G1" s="344"/>
      <c r="H1" s="344"/>
      <c r="I1" s="344" t="s">
        <v>214</v>
      </c>
      <c r="J1" s="344"/>
      <c r="K1" s="344"/>
      <c r="L1" s="344"/>
      <c r="M1" s="344"/>
      <c r="N1" s="344"/>
      <c r="O1" s="176"/>
    </row>
    <row r="2" spans="1:15" ht="67.5" customHeight="1" x14ac:dyDescent="0.25">
      <c r="A2" s="11" t="s">
        <v>5</v>
      </c>
      <c r="B2" s="11" t="s">
        <v>6</v>
      </c>
      <c r="C2" s="12" t="s">
        <v>7</v>
      </c>
      <c r="D2" s="12" t="s">
        <v>8</v>
      </c>
      <c r="E2" s="12" t="s">
        <v>9</v>
      </c>
      <c r="F2" s="12" t="str">
        <f>'[4]2-PROJEÇÃO (GA)'!$F$4</f>
        <v>Rentabilidade 5,87%  a.a.</v>
      </c>
      <c r="G2" s="12" t="s">
        <v>10</v>
      </c>
      <c r="H2" s="177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77" t="s">
        <v>17</v>
      </c>
      <c r="O2" s="178" t="s">
        <v>18</v>
      </c>
    </row>
    <row r="3" spans="1:15" x14ac:dyDescent="0.25">
      <c r="A3" s="13">
        <f>'[1]1-PREMISSA'!C6</f>
        <v>2020</v>
      </c>
      <c r="B3" s="179">
        <f>'[4]2-PROJEÇÃO (GA)'!B5</f>
        <v>1611</v>
      </c>
      <c r="C3" s="179">
        <f>'[4]2-PROJEÇÃO (GA)'!C5</f>
        <v>5858681.1062000375</v>
      </c>
      <c r="D3" s="179">
        <f>'[4]2-PROJEÇÃO (GA)'!D5</f>
        <v>6753461.4933287688</v>
      </c>
      <c r="E3" s="179">
        <f>'[4]2-PROJEÇÃO (GA)'!E5</f>
        <v>810049.1408454607</v>
      </c>
      <c r="F3" s="179">
        <f>'[4]2-PROJEÇÃO (GA)'!F5</f>
        <v>3426157.4915377735</v>
      </c>
      <c r="G3" s="179">
        <f>'[4]2-PROJEÇÃO (GA)'!G5</f>
        <v>0</v>
      </c>
      <c r="H3" s="180">
        <f>'[4]2-PROJEÇÃO (GA)'!H5</f>
        <v>16848349.231912039</v>
      </c>
      <c r="I3" s="181">
        <f>'[4]2-PROJEÇÃO (GA)'!I5+'[4]2-PROJEÇÃO (GA)'!J5</f>
        <v>366.74375095000005</v>
      </c>
      <c r="J3" s="179">
        <f>'[4]2-PROJEÇÃO (GA)'!K5</f>
        <v>8240510.7260095244</v>
      </c>
      <c r="K3" s="179">
        <f>'[4]2-PROJEÇÃO (GA)'!L5</f>
        <v>552824.19920847053</v>
      </c>
      <c r="L3" s="179">
        <f>'[4]2-PROJEÇÃO (GA)'!M5</f>
        <v>0</v>
      </c>
      <c r="M3" s="179">
        <f>'[4]2-PROJEÇÃO (GA)'!N5</f>
        <v>1386643.0270000002</v>
      </c>
      <c r="N3" s="180">
        <f>'[4]2-PROJEÇÃO (GA)'!O5</f>
        <v>10179977.952217996</v>
      </c>
      <c r="O3" s="14">
        <f>'[4]2-PROJEÇÃO (GA)'!P5</f>
        <v>61793406.069694042</v>
      </c>
    </row>
    <row r="4" spans="1:15" x14ac:dyDescent="0.25">
      <c r="A4" s="13">
        <f t="shared" ref="A4:A21" si="0">A3+1</f>
        <v>2021</v>
      </c>
      <c r="B4" s="179">
        <f>'[4]2-PROJEÇÃO (GA)'!B6</f>
        <v>1607.6904199405299</v>
      </c>
      <c r="C4" s="179">
        <f>'[4]2-PROJEÇÃO (GA)'!C6</f>
        <v>5917267.9172619842</v>
      </c>
      <c r="D4" s="179">
        <f>'[4]2-PROJEÇÃO (GA)'!D6</f>
        <v>6820996.108261995</v>
      </c>
      <c r="E4" s="179">
        <f>'[4]2-PROJEÇÃO (GA)'!E6</f>
        <v>1090866.1763385537</v>
      </c>
      <c r="F4" s="179">
        <f>'[4]2-PROJEÇÃO (GA)'!F6</f>
        <v>3841410.185463021</v>
      </c>
      <c r="G4" s="179">
        <f>'[4]2-PROJEÇÃO (GA)'!G6</f>
        <v>0</v>
      </c>
      <c r="H4" s="180">
        <f>'[4]2-PROJEÇÃO (GA)'!H6</f>
        <v>17670540.387325555</v>
      </c>
      <c r="I4" s="182">
        <f>'[4]2-PROJEÇÃO (GA)'!I6+'[4]2-PROJEÇÃO (GA)'!J6</f>
        <v>362.75026795782082</v>
      </c>
      <c r="J4" s="179">
        <f>'[4]2-PROJEÇÃO (GA)'!K6</f>
        <v>8348140.5318043958</v>
      </c>
      <c r="K4" s="179">
        <f>'[4]2-PROJEÇÃO (GA)'!L6</f>
        <v>591914.20159920689</v>
      </c>
      <c r="L4" s="179">
        <f>'[4]2-PROJEÇÃO (GA)'!M6</f>
        <v>0</v>
      </c>
      <c r="M4" s="179">
        <f>'[4]2-PROJEÇÃO (GA)'!N6</f>
        <v>1241081.4450861849</v>
      </c>
      <c r="N4" s="180">
        <f>'[4]2-PROJEÇÃO (GA)'!O6</f>
        <v>10181136.178489788</v>
      </c>
      <c r="O4" s="15">
        <f>'[4]2-PROJEÇÃO (GA)'!P6</f>
        <v>69282810.278529808</v>
      </c>
    </row>
    <row r="5" spans="1:15" x14ac:dyDescent="0.25">
      <c r="A5" s="13">
        <f t="shared" si="0"/>
        <v>2022</v>
      </c>
      <c r="B5" s="179">
        <f>'[4]2-PROJEÇÃO (GA)'!B7</f>
        <v>1526.8161741699901</v>
      </c>
      <c r="C5" s="179">
        <f>'[4]2-PROJEÇÃO (GA)'!C7</f>
        <v>5632133.5696907984</v>
      </c>
      <c r="D5" s="179">
        <f>'[4]2-PROJEÇÃO (GA)'!D7</f>
        <v>6492313.9694253914</v>
      </c>
      <c r="E5" s="179">
        <f>'[4]2-PROJEÇÃO (GA)'!E7</f>
        <v>5754211.0447693467</v>
      </c>
      <c r="F5" s="179">
        <f>'[4]2-PROJEÇÃO (GA)'!F7</f>
        <v>4347502.002928501</v>
      </c>
      <c r="G5" s="179">
        <f>'[4]2-PROJEÇÃO (GA)'!G7</f>
        <v>0</v>
      </c>
      <c r="H5" s="180">
        <f>'[4]2-PROJEÇÃO (GA)'!H7</f>
        <v>22226160.586814038</v>
      </c>
      <c r="I5" s="182">
        <f>'[4]2-PROJEÇÃO (GA)'!I7+'[4]2-PROJEÇÃO (GA)'!J7</f>
        <v>432.05188350476487</v>
      </c>
      <c r="J5" s="179">
        <f>'[4]2-PROJEÇÃO (GA)'!K7</f>
        <v>11262046.749292031</v>
      </c>
      <c r="K5" s="179">
        <f>'[4]2-PROJEÇÃO (GA)'!L7</f>
        <v>581687.6349953349</v>
      </c>
      <c r="L5" s="179">
        <f>'[4]2-PROJEÇÃO (GA)'!M7</f>
        <v>0</v>
      </c>
      <c r="M5" s="179">
        <f>'[4]2-PROJEÇÃO (GA)'!N7</f>
        <v>1254667.9887157057</v>
      </c>
      <c r="N5" s="180">
        <f>'[4]2-PROJEÇÃO (GA)'!O7</f>
        <v>13098402.373003073</v>
      </c>
      <c r="O5" s="15">
        <f>'[4]2-PROJEÇÃO (GA)'!P7</f>
        <v>78410568.492340773</v>
      </c>
    </row>
    <row r="6" spans="1:15" x14ac:dyDescent="0.25">
      <c r="A6" s="13">
        <f t="shared" si="0"/>
        <v>2023</v>
      </c>
      <c r="B6" s="179">
        <f>'[4]2-PROJEÇÃO (GA)'!B8</f>
        <v>1433.9449355497502</v>
      </c>
      <c r="C6" s="179">
        <f>'[4]2-PROJEÇÃO (GA)'!C8</f>
        <v>5329002.8010726944</v>
      </c>
      <c r="D6" s="179">
        <f>'[4]2-PROJEÇÃO (GA)'!D8</f>
        <v>6142886.8652365217</v>
      </c>
      <c r="E6" s="179">
        <f>'[4]2-PROJEÇÃO (GA)'!E8</f>
        <v>11606168.050526042</v>
      </c>
      <c r="F6" s="179">
        <f>'[4]2-PROJEÇÃO (GA)'!F8</f>
        <v>5003969.7043467015</v>
      </c>
      <c r="G6" s="179">
        <f>'[4]2-PROJEÇÃO (GA)'!G8</f>
        <v>0</v>
      </c>
      <c r="H6" s="180">
        <f>'[4]2-PROJEÇÃO (GA)'!H8</f>
        <v>28082027.421181958</v>
      </c>
      <c r="I6" s="182">
        <f>'[4]2-PROJEÇÃO (GA)'!I8+'[4]2-PROJEÇÃO (GA)'!J8</f>
        <v>509.44653611795803</v>
      </c>
      <c r="J6" s="179">
        <f>'[4]2-PROJEÇÃO (GA)'!K8</f>
        <v>14407733.424945112</v>
      </c>
      <c r="K6" s="179">
        <f>'[4]2-PROJEÇÃO (GA)'!L8</f>
        <v>573491.18173114117</v>
      </c>
      <c r="L6" s="179">
        <f>'[4]2-PROJEÇÃO (GA)'!M8</f>
        <v>0</v>
      </c>
      <c r="M6" s="179">
        <f>'[4]2-PROJEÇÃO (GA)'!N8</f>
        <v>1260898.9730840742</v>
      </c>
      <c r="N6" s="180">
        <f>'[4]2-PROJEÇÃO (GA)'!O8</f>
        <v>16242123.579760328</v>
      </c>
      <c r="O6" s="15">
        <f>'[4]2-PROJEÇÃO (GA)'!P8</f>
        <v>90250472.333762407</v>
      </c>
    </row>
    <row r="7" spans="1:15" x14ac:dyDescent="0.25">
      <c r="A7" s="13">
        <f t="shared" si="0"/>
        <v>2024</v>
      </c>
      <c r="B7" s="179">
        <f>'[4]2-PROJEÇÃO (GA)'!B9</f>
        <v>1378.98034910449</v>
      </c>
      <c r="C7" s="179">
        <f>'[4]2-PROJEÇÃO (GA)'!C9</f>
        <v>5177680.7485878635</v>
      </c>
      <c r="D7" s="179">
        <f>'[4]2-PROJEÇÃO (GA)'!D9</f>
        <v>5968453.8083721902</v>
      </c>
      <c r="E7" s="179">
        <f>'[4]2-PROJEÇÃO (GA)'!E9</f>
        <v>17562382.491616167</v>
      </c>
      <c r="F7" s="179">
        <f>'[4]2-PROJEÇÃO (GA)'!F9</f>
        <v>5919653.5287279673</v>
      </c>
      <c r="G7" s="179">
        <f>'[4]2-PROJEÇÃO (GA)'!G9</f>
        <v>0</v>
      </c>
      <c r="H7" s="180">
        <f>'[4]2-PROJEÇÃO (GA)'!H9</f>
        <v>34628170.577304184</v>
      </c>
      <c r="I7" s="182">
        <f>'[4]2-PROJEÇÃO (GA)'!I9+'[4]2-PROJEÇÃO (GA)'!J9</f>
        <v>559.81103081374658</v>
      </c>
      <c r="J7" s="179">
        <f>'[4]2-PROJEÇÃO (GA)'!K9</f>
        <v>16261092.200997353</v>
      </c>
      <c r="K7" s="179">
        <f>'[4]2-PROJEÇÃO (GA)'!L9</f>
        <v>583476.73930286127</v>
      </c>
      <c r="L7" s="179">
        <f>'[4]2-PROJEÇÃO (GA)'!M9</f>
        <v>0</v>
      </c>
      <c r="M7" s="179">
        <f>'[4]2-PROJEÇÃO (GA)'!N9</f>
        <v>1268534.0923285603</v>
      </c>
      <c r="N7" s="180">
        <f>'[4]2-PROJEÇÃO (GA)'!O9</f>
        <v>18113103.032628775</v>
      </c>
      <c r="O7" s="15">
        <f>'[4]2-PROJEÇÃO (GA)'!P9</f>
        <v>106765539.87843782</v>
      </c>
    </row>
    <row r="8" spans="1:15" x14ac:dyDescent="0.25">
      <c r="A8" s="13">
        <f t="shared" si="0"/>
        <v>2025</v>
      </c>
      <c r="B8" s="179">
        <f>'[4]2-PROJEÇÃO (GA)'!B10</f>
        <v>1332.98672836897</v>
      </c>
      <c r="C8" s="179">
        <f>'[4]2-PROJEÇÃO (GA)'!C10</f>
        <v>5075342.839263685</v>
      </c>
      <c r="D8" s="179">
        <f>'[4]2-PROJEÇÃO (GA)'!D10</f>
        <v>5850486.1092603188</v>
      </c>
      <c r="E8" s="179">
        <f>'[4]2-PROJEÇÃO (GA)'!E10</f>
        <v>17841943.583584558</v>
      </c>
      <c r="F8" s="179">
        <f>'[4]2-PROJEÇÃO (GA)'!F10</f>
        <v>6805472.4339398984</v>
      </c>
      <c r="G8" s="179">
        <f>'[4]2-PROJEÇÃO (GA)'!G10</f>
        <v>0</v>
      </c>
      <c r="H8" s="180">
        <f>'[4]2-PROJEÇÃO (GA)'!H10</f>
        <v>35573244.966048457</v>
      </c>
      <c r="I8" s="182">
        <f>'[4]2-PROJEÇÃO (GA)'!I10+'[4]2-PROJEÇÃO (GA)'!J10</f>
        <v>600.1551636913199</v>
      </c>
      <c r="J8" s="179">
        <f>'[4]2-PROJEÇÃO (GA)'!K10</f>
        <v>17747854.153352629</v>
      </c>
      <c r="K8" s="179">
        <f>'[4]2-PROJEÇÃO (GA)'!L10</f>
        <v>570672.35581827175</v>
      </c>
      <c r="L8" s="179">
        <f>'[4]2-PROJEÇÃO (GA)'!M10</f>
        <v>0</v>
      </c>
      <c r="M8" s="179">
        <f>'[4]2-PROJEÇÃO (GA)'!N10</f>
        <v>1278287.8785492522</v>
      </c>
      <c r="N8" s="180">
        <f>'[4]2-PROJEÇÃO (GA)'!O10</f>
        <v>19596814.387720153</v>
      </c>
      <c r="O8" s="15">
        <f>'[4]2-PROJEÇÃO (GA)'!P10</f>
        <v>122741970.45676611</v>
      </c>
    </row>
    <row r="9" spans="1:15" x14ac:dyDescent="0.25">
      <c r="A9" s="13">
        <f t="shared" si="0"/>
        <v>2026</v>
      </c>
      <c r="B9" s="179">
        <f>'[4]2-PROJEÇÃO (GA)'!B11</f>
        <v>1296.9752090767699</v>
      </c>
      <c r="C9" s="179">
        <f>'[4]2-PROJEÇÃO (GA)'!C11</f>
        <v>4990011.1570879277</v>
      </c>
      <c r="D9" s="179">
        <f>'[4]2-PROJEÇÃO (GA)'!D11</f>
        <v>5752121.9519886281</v>
      </c>
      <c r="E9" s="179">
        <f>'[4]2-PROJEÇÃO (GA)'!E11</f>
        <v>18125954.778161742</v>
      </c>
      <c r="F9" s="179">
        <f>'[4]2-PROJEÇÃO (GA)'!F11</f>
        <v>7668162.9135292573</v>
      </c>
      <c r="G9" s="179">
        <f>'[4]2-PROJEÇÃO (GA)'!G11</f>
        <v>0</v>
      </c>
      <c r="H9" s="180">
        <f>'[4]2-PROJEÇÃO (GA)'!H11</f>
        <v>36536250.800767556</v>
      </c>
      <c r="I9" s="182">
        <f>'[4]2-PROJEÇÃO (GA)'!I11+'[4]2-PROJEÇÃO (GA)'!J11</f>
        <v>634.01460459149905</v>
      </c>
      <c r="J9" s="179">
        <f>'[4]2-PROJEÇÃO (GA)'!K11</f>
        <v>19140291.301445186</v>
      </c>
      <c r="K9" s="179">
        <f>'[4]2-PROJEÇÃO (GA)'!L11</f>
        <v>547507.86725981871</v>
      </c>
      <c r="L9" s="179">
        <f>'[4]2-PROJEÇÃO (GA)'!M11</f>
        <v>0</v>
      </c>
      <c r="M9" s="179">
        <f>'[4]2-PROJEÇÃO (GA)'!N11</f>
        <v>1289160.1373222696</v>
      </c>
      <c r="N9" s="180">
        <f>'[4]2-PROJEÇÃO (GA)'!O11</f>
        <v>20976959.306027275</v>
      </c>
      <c r="O9" s="15">
        <f>'[4]2-PROJEÇÃO (GA)'!P11</f>
        <v>138301261.95150641</v>
      </c>
    </row>
    <row r="10" spans="1:15" x14ac:dyDescent="0.25">
      <c r="A10" s="13">
        <f t="shared" si="0"/>
        <v>2027</v>
      </c>
      <c r="B10" s="179">
        <f>'[4]2-PROJEÇÃO (GA)'!B12</f>
        <v>1236.9942279198699</v>
      </c>
      <c r="C10" s="179">
        <f>'[4]2-PROJEÇÃO (GA)'!C12</f>
        <v>4776869.6090041697</v>
      </c>
      <c r="D10" s="179">
        <f>'[4]2-PROJEÇÃO (GA)'!D12</f>
        <v>5506427.8765611686</v>
      </c>
      <c r="E10" s="179">
        <f>'[4]2-PROJEÇÃO (GA)'!E12</f>
        <v>18414486.91286337</v>
      </c>
      <c r="F10" s="179">
        <f>'[4]2-PROJEÇÃO (GA)'!F12</f>
        <v>8425832.9816683214</v>
      </c>
      <c r="G10" s="179">
        <f>'[4]2-PROJEÇÃO (GA)'!G12</f>
        <v>0</v>
      </c>
      <c r="H10" s="180">
        <f>'[4]2-PROJEÇÃO (GA)'!H12</f>
        <v>37123617.380097032</v>
      </c>
      <c r="I10" s="182">
        <f>'[4]2-PROJEÇÃO (GA)'!I12+'[4]2-PROJEÇÃO (GA)'!J12</f>
        <v>687.64970425186323</v>
      </c>
      <c r="J10" s="179">
        <f>'[4]2-PROJEÇÃO (GA)'!K12</f>
        <v>21598661.673314452</v>
      </c>
      <c r="K10" s="179">
        <f>'[4]2-PROJEÇÃO (GA)'!L12</f>
        <v>558757.99757728819</v>
      </c>
      <c r="L10" s="179">
        <f>'[4]2-PROJEÇÃO (GA)'!M12</f>
        <v>0</v>
      </c>
      <c r="M10" s="179">
        <f>'[4]2-PROJEÇÃO (GA)'!N12</f>
        <v>1301030.7392082689</v>
      </c>
      <c r="N10" s="180">
        <f>'[4]2-PROJEÇÃO (GA)'!O12</f>
        <v>23458450.410100009</v>
      </c>
      <c r="O10" s="15">
        <f>'[4]2-PROJEÇÃO (GA)'!P12</f>
        <v>151966428.92150342</v>
      </c>
    </row>
    <row r="11" spans="1:15" x14ac:dyDescent="0.25">
      <c r="A11" s="13">
        <f t="shared" si="0"/>
        <v>2028</v>
      </c>
      <c r="B11" s="179">
        <f>'[4]2-PROJEÇÃO (GA)'!B13</f>
        <v>1168.0605134470297</v>
      </c>
      <c r="C11" s="179">
        <f>'[4]2-PROJEÇÃO (GA)'!C13</f>
        <v>4511162.8372650575</v>
      </c>
      <c r="D11" s="179">
        <f>'[4]2-PROJEÇÃO (GA)'!D13</f>
        <v>5200140.4342291746</v>
      </c>
      <c r="E11" s="179">
        <f>'[4]2-PROJEÇÃO (GA)'!E13</f>
        <v>18707611.952809129</v>
      </c>
      <c r="F11" s="179">
        <f>'[4]2-PROJEÇÃO (GA)'!F13</f>
        <v>9038286.8558014799</v>
      </c>
      <c r="G11" s="179">
        <f>'[4]2-PROJEÇÃO (GA)'!G13</f>
        <v>0</v>
      </c>
      <c r="H11" s="180">
        <f>'[4]2-PROJEÇÃO (GA)'!H13</f>
        <v>37457202.080104843</v>
      </c>
      <c r="I11" s="182">
        <f>'[4]2-PROJEÇÃO (GA)'!I13+'[4]2-PROJEÇÃO (GA)'!J13</f>
        <v>749.72375677036518</v>
      </c>
      <c r="J11" s="179">
        <f>'[4]2-PROJEÇÃO (GA)'!K13</f>
        <v>24528706.261058219</v>
      </c>
      <c r="K11" s="179">
        <f>'[4]2-PROJEÇÃO (GA)'!L13</f>
        <v>570745.32854093355</v>
      </c>
      <c r="L11" s="179">
        <f>'[4]2-PROJEÇÃO (GA)'!M13</f>
        <v>0</v>
      </c>
      <c r="M11" s="179">
        <f>'[4]2-PROJEÇÃO (GA)'!N13</f>
        <v>1311670.140509502</v>
      </c>
      <c r="N11" s="180">
        <f>'[4]2-PROJEÇÃO (GA)'!O13</f>
        <v>26411121.730108652</v>
      </c>
      <c r="O11" s="15">
        <f>'[4]2-PROJEÇÃO (GA)'!P13</f>
        <v>163012509.2714996</v>
      </c>
    </row>
    <row r="12" spans="1:15" x14ac:dyDescent="0.25">
      <c r="A12" s="13">
        <f t="shared" si="0"/>
        <v>2029</v>
      </c>
      <c r="B12" s="179">
        <f>'[4]2-PROJEÇÃO (GA)'!B14</f>
        <v>1103.1073490292001</v>
      </c>
      <c r="C12" s="179">
        <f>'[4]2-PROJEÇÃO (GA)'!C14</f>
        <v>4255403.1238160934</v>
      </c>
      <c r="D12" s="179">
        <f>'[4]2-PROJEÇÃO (GA)'!D14</f>
        <v>4905319.2372716414</v>
      </c>
      <c r="E12" s="179">
        <f>'[4]2-PROJEÇÃO (GA)'!E14</f>
        <v>19005403.008672126</v>
      </c>
      <c r="F12" s="179">
        <f>'[4]2-PROJEÇÃO (GA)'!F14</f>
        <v>9500554.2224886008</v>
      </c>
      <c r="G12" s="179">
        <f>'[4]2-PROJEÇÃO (GA)'!G14</f>
        <v>0</v>
      </c>
      <c r="H12" s="180">
        <f>'[4]2-PROJEÇÃO (GA)'!H14</f>
        <v>37666679.592248462</v>
      </c>
      <c r="I12" s="182">
        <f>'[4]2-PROJEÇÃO (GA)'!I14+'[4]2-PROJEÇÃO (GA)'!J14</f>
        <v>810.86244898146049</v>
      </c>
      <c r="J12" s="179">
        <f>'[4]2-PROJEÇÃO (GA)'!K14</f>
        <v>27457332.229871344</v>
      </c>
      <c r="K12" s="179">
        <f>'[4]2-PROJEÇÃO (GA)'!L14</f>
        <v>549796.63115332951</v>
      </c>
      <c r="L12" s="179">
        <f>'[4]2-PROJEÇÃO (GA)'!M14</f>
        <v>0</v>
      </c>
      <c r="M12" s="179">
        <f>'[4]2-PROJEÇÃO (GA)'!N14</f>
        <v>1322200.4567492662</v>
      </c>
      <c r="N12" s="180">
        <f>'[4]2-PROJEÇÃO (GA)'!O14</f>
        <v>29329329.317773942</v>
      </c>
      <c r="O12" s="15">
        <f>'[4]2-PROJEÇÃO (GA)'!P14</f>
        <v>171349859.54597414</v>
      </c>
    </row>
    <row r="13" spans="1:15" x14ac:dyDescent="0.25">
      <c r="A13" s="13">
        <f t="shared" si="0"/>
        <v>2030</v>
      </c>
      <c r="B13" s="179">
        <f>'[4]2-PROJEÇÃO (GA)'!B15</f>
        <v>1007.1766614275102</v>
      </c>
      <c r="C13" s="179">
        <f>'[4]2-PROJEÇÃO (GA)'!C15</f>
        <v>3761651.742076512</v>
      </c>
      <c r="D13" s="179">
        <f>'[4]2-PROJEÇÃO (GA)'!D15</f>
        <v>4336158.5535936514</v>
      </c>
      <c r="E13" s="179">
        <f>'[4]2-PROJEÇÃO (GA)'!E15</f>
        <v>19307934.354914017</v>
      </c>
      <c r="F13" s="179">
        <f>'[4]2-PROJEÇÃO (GA)'!F15</f>
        <v>9645114.1279289499</v>
      </c>
      <c r="G13" s="179">
        <f>'[4]2-PROJEÇÃO (GA)'!G15</f>
        <v>0</v>
      </c>
      <c r="H13" s="180">
        <f>'[4]2-PROJEÇÃO (GA)'!H15</f>
        <v>37050858.778513134</v>
      </c>
      <c r="I13" s="182">
        <f>'[4]2-PROJEÇÃO (GA)'!I15+'[4]2-PROJEÇÃO (GA)'!J15</f>
        <v>903.12099701491502</v>
      </c>
      <c r="J13" s="179">
        <f>'[4]2-PROJEÇÃO (GA)'!K15</f>
        <v>32545914.957005683</v>
      </c>
      <c r="K13" s="179">
        <f>'[4]2-PROJEÇÃO (GA)'!L15</f>
        <v>563841.63839772204</v>
      </c>
      <c r="L13" s="179">
        <f>'[4]2-PROJEÇÃO (GA)'!M15</f>
        <v>0</v>
      </c>
      <c r="M13" s="179">
        <f>'[4]2-PROJEÇÃO (GA)'!N15</f>
        <v>1333852.236096147</v>
      </c>
      <c r="N13" s="180">
        <f>'[4]2-PROJEÇÃO (GA)'!O15</f>
        <v>34443608.831499554</v>
      </c>
      <c r="O13" s="15">
        <f>'[4]2-PROJEÇÃO (GA)'!P15</f>
        <v>173957109.49298772</v>
      </c>
    </row>
    <row r="14" spans="1:15" x14ac:dyDescent="0.25">
      <c r="A14" s="13">
        <f t="shared" si="0"/>
        <v>2031</v>
      </c>
      <c r="B14" s="179">
        <f>'[4]2-PROJEÇÃO (GA)'!B16</f>
        <v>925.26848315323002</v>
      </c>
      <c r="C14" s="179">
        <f>'[4]2-PROJEÇÃO (GA)'!C16</f>
        <v>3434176.7335180012</v>
      </c>
      <c r="D14" s="179">
        <f>'[4]2-PROJEÇÃO (GA)'!D16</f>
        <v>3958669.1800916586</v>
      </c>
      <c r="E14" s="179">
        <f>'[4]2-PROJEÇÃO (GA)'!E16</f>
        <v>19615281.448310398</v>
      </c>
      <c r="F14" s="179">
        <f>'[4]2-PROJEÇÃO (GA)'!F16</f>
        <v>9569707.0370922275</v>
      </c>
      <c r="G14" s="179">
        <f>'[4]2-PROJEÇÃO (GA)'!G16</f>
        <v>0</v>
      </c>
      <c r="H14" s="180">
        <f>'[4]2-PROJEÇÃO (GA)'!H16</f>
        <v>36577834.399012282</v>
      </c>
      <c r="I14" s="182">
        <f>'[4]2-PROJEÇÃO (GA)'!I16+'[4]2-PROJEÇÃO (GA)'!J16</f>
        <v>977.12580132967196</v>
      </c>
      <c r="J14" s="179">
        <f>'[4]2-PROJEÇÃO (GA)'!K16</f>
        <v>36014107.829842575</v>
      </c>
      <c r="K14" s="179">
        <f>'[4]2-PROJEÇÃO (GA)'!L16</f>
        <v>577620.09025442251</v>
      </c>
      <c r="L14" s="179">
        <f>'[4]2-PROJEÇÃO (GA)'!M16</f>
        <v>0</v>
      </c>
      <c r="M14" s="179">
        <f>'[4]2-PROJEÇÃO (GA)'!N16</f>
        <v>1346131.8122856158</v>
      </c>
      <c r="N14" s="180">
        <f>'[4]2-PROJEÇÃO (GA)'!O16</f>
        <v>37937859.732382618</v>
      </c>
      <c r="O14" s="15">
        <f>'[4]2-PROJEÇÃO (GA)'!P16</f>
        <v>172597084.15961739</v>
      </c>
    </row>
    <row r="15" spans="1:15" x14ac:dyDescent="0.25">
      <c r="A15" s="13">
        <f t="shared" si="0"/>
        <v>2032</v>
      </c>
      <c r="B15" s="179">
        <f>'[4]2-PROJEÇÃO (GA)'!B17</f>
        <v>872.27748362394004</v>
      </c>
      <c r="C15" s="179">
        <f>'[4]2-PROJEÇÃO (GA)'!C17</f>
        <v>3311184.5249760975</v>
      </c>
      <c r="D15" s="179">
        <f>'[4]2-PROJEÇÃO (GA)'!D17</f>
        <v>3816892.7069724463</v>
      </c>
      <c r="E15" s="179">
        <f>'[4]2-PROJEÇÃO (GA)'!E17</f>
        <v>19927520.946771082</v>
      </c>
      <c r="F15" s="179">
        <f>'[4]2-PROJEÇÃO (GA)'!F17</f>
        <v>9391629.3106540889</v>
      </c>
      <c r="G15" s="179">
        <f>'[4]2-PROJEÇÃO (GA)'!G17</f>
        <v>0</v>
      </c>
      <c r="H15" s="180">
        <f>'[4]2-PROJEÇÃO (GA)'!H17</f>
        <v>36447227.489373714</v>
      </c>
      <c r="I15" s="182">
        <f>'[4]2-PROJEÇÃO (GA)'!I17+'[4]2-PROJEÇÃO (GA)'!J17</f>
        <v>1023.5180847135586</v>
      </c>
      <c r="J15" s="179">
        <f>'[4]2-PROJEÇÃO (GA)'!K17</f>
        <v>37732223.781193659</v>
      </c>
      <c r="K15" s="179">
        <f>'[4]2-PROJEÇÃO (GA)'!L17</f>
        <v>570543.20935008058</v>
      </c>
      <c r="L15" s="179">
        <f>'[4]2-PROJEÇÃO (GA)'!M17</f>
        <v>0</v>
      </c>
      <c r="M15" s="179">
        <f>'[4]2-PROJEÇÃO (GA)'!N17</f>
        <v>1356230.3281324857</v>
      </c>
      <c r="N15" s="180">
        <f>'[4]2-PROJEÇÃO (GA)'!O17</f>
        <v>39658997.318676226</v>
      </c>
      <c r="O15" s="15">
        <f>'[4]2-PROJEÇÃO (GA)'!P17</f>
        <v>169385314.33031487</v>
      </c>
    </row>
    <row r="16" spans="1:15" x14ac:dyDescent="0.25">
      <c r="A16" s="13">
        <f t="shared" si="0"/>
        <v>2033</v>
      </c>
      <c r="B16" s="179">
        <f>'[4]2-PROJEÇÃO (GA)'!B18</f>
        <v>818.33492063865992</v>
      </c>
      <c r="C16" s="179">
        <f>'[4]2-PROJEÇÃO (GA)'!C18</f>
        <v>3125741.9595123269</v>
      </c>
      <c r="D16" s="179">
        <f>'[4]2-PROJEÇÃO (GA)'!D18</f>
        <v>3603128.0042378455</v>
      </c>
      <c r="E16" s="179">
        <f>'[4]2-PROJEÇÃO (GA)'!E18</f>
        <v>20244730.728459969</v>
      </c>
      <c r="F16" s="179">
        <f>'[4]2-PROJEÇÃO (GA)'!F18</f>
        <v>9069120.249377301</v>
      </c>
      <c r="G16" s="179">
        <f>'[4]2-PROJEÇÃO (GA)'!G18</f>
        <v>0</v>
      </c>
      <c r="H16" s="180">
        <f>'[4]2-PROJEÇÃO (GA)'!H18</f>
        <v>36042720.941587441</v>
      </c>
      <c r="I16" s="182">
        <f>'[4]2-PROJEÇÃO (GA)'!I18+'[4]2-PROJEÇÃO (GA)'!J18</f>
        <v>1068.9589647248779</v>
      </c>
      <c r="J16" s="179">
        <f>'[4]2-PROJEÇÃO (GA)'!K18</f>
        <v>39905385.21236141</v>
      </c>
      <c r="K16" s="179">
        <f>'[4]2-PROJEÇÃO (GA)'!L18</f>
        <v>585947.7452752837</v>
      </c>
      <c r="L16" s="179">
        <f>'[4]2-PROJEÇÃO (GA)'!M18</f>
        <v>0</v>
      </c>
      <c r="M16" s="179">
        <f>'[4]2-PROJEÇÃO (GA)'!N18</f>
        <v>1368088.8898065288</v>
      </c>
      <c r="N16" s="180">
        <f>'[4]2-PROJEÇÃO (GA)'!O18</f>
        <v>41859421.847443223</v>
      </c>
      <c r="O16" s="15">
        <f>'[4]2-PROJEÇÃO (GA)'!P18</f>
        <v>163568613.4244591</v>
      </c>
    </row>
    <row r="17" spans="1:15" x14ac:dyDescent="0.25">
      <c r="A17" s="13">
        <f t="shared" si="0"/>
        <v>2034</v>
      </c>
      <c r="B17" s="179">
        <f>'[4]2-PROJEÇÃO (GA)'!B19</f>
        <v>748.42270165953005</v>
      </c>
      <c r="C17" s="179">
        <f>'[4]2-PROJEÇÃO (GA)'!C19</f>
        <v>2845390.6101366132</v>
      </c>
      <c r="D17" s="179">
        <f>'[4]2-PROJEÇÃO (GA)'!D19</f>
        <v>3279959.3578665685</v>
      </c>
      <c r="E17" s="179">
        <f>'[4]2-PROJEÇÃO (GA)'!E19</f>
        <v>20566989.911219258</v>
      </c>
      <c r="F17" s="179">
        <f>'[4]2-PROJEÇÃO (GA)'!F19</f>
        <v>8541494.5363549907</v>
      </c>
      <c r="G17" s="179">
        <f>'[4]2-PROJEÇÃO (GA)'!G19</f>
        <v>0</v>
      </c>
      <c r="H17" s="180">
        <f>'[4]2-PROJEÇÃO (GA)'!H19</f>
        <v>35233834.415577427</v>
      </c>
      <c r="I17" s="182">
        <f>'[4]2-PROJEÇÃO (GA)'!I19+'[4]2-PROJEÇÃO (GA)'!J19</f>
        <v>1125.1887295951658</v>
      </c>
      <c r="J17" s="179">
        <f>'[4]2-PROJEÇÃO (GA)'!K19</f>
        <v>42801018.917664997</v>
      </c>
      <c r="K17" s="179">
        <f>'[4]2-PROJEÇÃO (GA)'!L19</f>
        <v>570810.83054720121</v>
      </c>
      <c r="L17" s="179">
        <f>'[4]2-PROJEÇÃO (GA)'!M19</f>
        <v>0</v>
      </c>
      <c r="M17" s="179">
        <f>'[4]2-PROJEÇÃO (GA)'!N19</f>
        <v>1378143.3790640661</v>
      </c>
      <c r="N17" s="180">
        <f>'[4]2-PROJEÇÃO (GA)'!O19</f>
        <v>44749973.127276264</v>
      </c>
      <c r="O17" s="15">
        <f>'[4]2-PROJEÇÃO (GA)'!P19</f>
        <v>154052474.71276024</v>
      </c>
    </row>
    <row r="18" spans="1:15" x14ac:dyDescent="0.25">
      <c r="A18" s="13">
        <f t="shared" si="0"/>
        <v>2035</v>
      </c>
      <c r="B18" s="179">
        <f>'[4]2-PROJEÇÃO (GA)'!B20</f>
        <v>682.49639081808004</v>
      </c>
      <c r="C18" s="179">
        <f>'[4]2-PROJEÇÃO (GA)'!C20</f>
        <v>2610423.7716613235</v>
      </c>
      <c r="D18" s="179">
        <f>'[4]2-PROJEÇÃO (GA)'!D20</f>
        <v>3009106.6749695973</v>
      </c>
      <c r="E18" s="179">
        <f>'[4]2-PROJEÇÃO (GA)'!E20</f>
        <v>20894378.872302871</v>
      </c>
      <c r="F18" s="179">
        <f>'[4]2-PROJEÇÃO (GA)'!F20</f>
        <v>7817522.2586040311</v>
      </c>
      <c r="G18" s="179">
        <f>'[4]2-PROJEÇÃO (GA)'!G20</f>
        <v>0</v>
      </c>
      <c r="H18" s="180">
        <f>'[4]2-PROJEÇÃO (GA)'!H20</f>
        <v>34331431.57753782</v>
      </c>
      <c r="I18" s="182">
        <f>'[4]2-PROJEÇÃO (GA)'!I20+'[4]2-PROJEÇÃO (GA)'!J20</f>
        <v>1183.9436217775738</v>
      </c>
      <c r="J18" s="179">
        <f>'[4]2-PROJEÇÃO (GA)'!K20</f>
        <v>45415334.125229068</v>
      </c>
      <c r="K18" s="179">
        <f>'[4]2-PROJEÇÃO (GA)'!L20</f>
        <v>588718.31030139548</v>
      </c>
      <c r="L18" s="179">
        <f>'[4]2-PROJEÇÃO (GA)'!M20</f>
        <v>0</v>
      </c>
      <c r="M18" s="179">
        <f>'[4]2-PROJEÇÃO (GA)'!N20</f>
        <v>1384780.3422618101</v>
      </c>
      <c r="N18" s="180">
        <f>'[4]2-PROJEÇÃO (GA)'!O20</f>
        <v>47388832.777792275</v>
      </c>
      <c r="O18" s="15">
        <f>'[4]2-PROJEÇÃO (GA)'!P20</f>
        <v>140995073.51250577</v>
      </c>
    </row>
    <row r="19" spans="1:15" x14ac:dyDescent="0.25">
      <c r="A19" s="13">
        <f t="shared" si="0"/>
        <v>2036</v>
      </c>
      <c r="B19" s="179">
        <f>'[4]2-PROJEÇÃO (GA)'!B21</f>
        <v>615.57403925713993</v>
      </c>
      <c r="C19" s="179">
        <f>'[4]2-PROJEÇÃO (GA)'!C21</f>
        <v>2311302.2002999145</v>
      </c>
      <c r="D19" s="179">
        <f>'[4]2-PROJEÇÃO (GA)'!D21</f>
        <v>2664301.0818002643</v>
      </c>
      <c r="E19" s="179">
        <f>'[4]2-PROJEÇÃO (GA)'!E21</f>
        <v>21226979.268423993</v>
      </c>
      <c r="F19" s="179">
        <f>'[4]2-PROJEÇÃO (GA)'!F21</f>
        <v>6848068.6703469614</v>
      </c>
      <c r="G19" s="179">
        <f>'[4]2-PROJEÇÃO (GA)'!G21</f>
        <v>0</v>
      </c>
      <c r="H19" s="180">
        <f>'[4]2-PROJEÇÃO (GA)'!H21</f>
        <v>33050651.220871132</v>
      </c>
      <c r="I19" s="182">
        <f>'[4]2-PROJEÇÃO (GA)'!I21+'[4]2-PROJEÇÃO (GA)'!J21</f>
        <v>1241.0015271609921</v>
      </c>
      <c r="J19" s="179">
        <f>'[4]2-PROJEÇÃO (GA)'!K21</f>
        <v>48547618.65678703</v>
      </c>
      <c r="K19" s="179">
        <f>'[4]2-PROJEÇÃO (GA)'!L21</f>
        <v>593175.92604769953</v>
      </c>
      <c r="L19" s="179">
        <f>'[4]2-PROJEÇÃO (GA)'!M21</f>
        <v>0</v>
      </c>
      <c r="M19" s="179">
        <f>'[4]2-PROJEÇÃO (GA)'!N21</f>
        <v>1394703.5526490316</v>
      </c>
      <c r="N19" s="180">
        <f>'[4]2-PROJEÇÃO (GA)'!O21</f>
        <v>50535498.135483757</v>
      </c>
      <c r="O19" s="15">
        <f>'[4]2-PROJEÇÃO (GA)'!P21</f>
        <v>123510226.59789313</v>
      </c>
    </row>
    <row r="20" spans="1:15" x14ac:dyDescent="0.25">
      <c r="A20" s="13">
        <f t="shared" si="0"/>
        <v>2037</v>
      </c>
      <c r="B20" s="179">
        <f>'[4]2-PROJEÇÃO (GA)'!B22</f>
        <v>540.71480414491998</v>
      </c>
      <c r="C20" s="179">
        <f>'[4]2-PROJEÇÃO (GA)'!C22</f>
        <v>1970818.3861654131</v>
      </c>
      <c r="D20" s="179">
        <f>'[4]2-PROJEÇÃO (GA)'!D22</f>
        <v>2271816.1033252208</v>
      </c>
      <c r="E20" s="179">
        <f>'[4]2-PROJEÇÃO (GA)'!E22</f>
        <v>21564874.056121722</v>
      </c>
      <c r="F20" s="179">
        <f>'[4]2-PROJEÇÃO (GA)'!F22</f>
        <v>5597231.5248236693</v>
      </c>
      <c r="G20" s="179">
        <f>'[4]2-PROJEÇÃO (GA)'!G22</f>
        <v>0</v>
      </c>
      <c r="H20" s="180">
        <f>'[4]2-PROJEÇÃO (GA)'!H22</f>
        <v>31404740.070436027</v>
      </c>
      <c r="I20" s="182">
        <f>'[4]2-PROJEÇÃO (GA)'!I22+'[4]2-PROJEÇÃO (GA)'!J22</f>
        <v>1298.7708521477812</v>
      </c>
      <c r="J20" s="179">
        <f>'[4]2-PROJEÇÃO (GA)'!K22</f>
        <v>51990447.218285218</v>
      </c>
      <c r="K20" s="179">
        <f>'[4]2-PROJEÇÃO (GA)'!L22</f>
        <v>571057.67492089351</v>
      </c>
      <c r="L20" s="179">
        <f>'[4]2-PROJEÇÃO (GA)'!M22</f>
        <v>0</v>
      </c>
      <c r="M20" s="179">
        <f>'[4]2-PROJEÇÃO (GA)'!N22</f>
        <v>1403052.655347588</v>
      </c>
      <c r="N20" s="180">
        <f>'[4]2-PROJEÇÃO (GA)'!O22</f>
        <v>53964557.548553698</v>
      </c>
      <c r="O20" s="15">
        <f>'[4]2-PROJEÇÃO (GA)'!P22</f>
        <v>100950409.11977544</v>
      </c>
    </row>
    <row r="21" spans="1:15" x14ac:dyDescent="0.25">
      <c r="A21" s="183">
        <f t="shared" si="0"/>
        <v>2038</v>
      </c>
      <c r="B21" s="179">
        <f>'[4]2-PROJEÇÃO (GA)'!B23</f>
        <v>490.75412818301993</v>
      </c>
      <c r="C21" s="179">
        <f>'[4]2-PROJEÇÃO (GA)'!C23</f>
        <v>1759596.9269169758</v>
      </c>
      <c r="D21" s="179">
        <f>'[4]2-PROJEÇÃO (GA)'!D23</f>
        <v>2028335.3666642953</v>
      </c>
      <c r="E21" s="179">
        <f>'[4]2-PROJEÇÃO (GA)'!E23</f>
        <v>21908147.512451928</v>
      </c>
      <c r="F21" s="179">
        <f>'[4]2-PROJEÇÃO (GA)'!F23</f>
        <v>4139784.0197277782</v>
      </c>
      <c r="G21" s="179">
        <f>'[4]2-PROJEÇÃO (GA)'!G23</f>
        <v>0</v>
      </c>
      <c r="H21" s="184">
        <f>'[4]2-PROJEÇÃO (GA)'!H23</f>
        <v>29835863.825760975</v>
      </c>
      <c r="I21" s="210">
        <f>'[4]2-PROJEÇÃO (GA)'!I23+'[4]2-PROJEÇÃO (GA)'!J23</f>
        <v>1328.1530085038471</v>
      </c>
      <c r="J21" s="179">
        <f>'[4]2-PROJEÇÃO (GA)'!K23</f>
        <v>54123593.889659949</v>
      </c>
      <c r="K21" s="179">
        <f>'[4]2-PROJEÇÃO (GA)'!L23</f>
        <v>588904.68500690977</v>
      </c>
      <c r="L21" s="179">
        <f>'[4]2-PROJEÇÃO (GA)'!M23</f>
        <v>0</v>
      </c>
      <c r="M21" s="179">
        <f>'[4]2-PROJEÇÃO (GA)'!N23</f>
        <v>1409560.7135305607</v>
      </c>
      <c r="N21" s="180">
        <f>'[4]2-PROJEÇÃO (GA)'!O23</f>
        <v>56122059.288197421</v>
      </c>
      <c r="O21" s="209">
        <f>'[4]2-PROJEÇÃO (GA)'!P23</f>
        <v>74664213.657339007</v>
      </c>
    </row>
    <row r="22" spans="1:15" x14ac:dyDescent="0.25">
      <c r="A22" s="13">
        <f>A21+1</f>
        <v>2039</v>
      </c>
      <c r="B22" s="179">
        <f>'[4]2-PROJEÇÃO (GA)'!B24</f>
        <v>424.86753209190005</v>
      </c>
      <c r="C22" s="179">
        <f>'[4]2-PROJEÇÃO (GA)'!C24</f>
        <v>1483851.9541970552</v>
      </c>
      <c r="D22" s="179">
        <f>'[4]2-PROJEÇÃO (GA)'!D24</f>
        <v>1710476.6162926052</v>
      </c>
      <c r="E22" s="179">
        <f>'[4]2-PROJEÇÃO (GA)'!E24</f>
        <v>22256885.256007474</v>
      </c>
      <c r="F22" s="179">
        <f>'[4]2-PROJEÇÃO (GA)'!F24</f>
        <v>2420006.2237882367</v>
      </c>
      <c r="G22" s="179">
        <f>'[4]2-PROJEÇÃO (GA)'!G24</f>
        <v>0</v>
      </c>
      <c r="H22" s="180">
        <f>'[4]2-PROJEÇÃO (GA)'!H24</f>
        <v>27871220.050285369</v>
      </c>
      <c r="I22" s="182">
        <f>'[4]2-PROJEÇÃO (GA)'!I24+'[4]2-PROJEÇÃO (GA)'!J24</f>
        <v>1376.788621741222</v>
      </c>
      <c r="J22" s="179">
        <f>'[4]2-PROJEÇÃO (GA)'!K24</f>
        <v>56880487.429369465</v>
      </c>
      <c r="K22" s="179">
        <f>'[4]2-PROJEÇÃO (GA)'!L24</f>
        <v>594081.53273227892</v>
      </c>
      <c r="L22" s="179">
        <f>'[4]2-PROJEÇÃO (GA)'!M24</f>
        <v>0</v>
      </c>
      <c r="M22" s="179">
        <f>'[4]2-PROJEÇÃO (GA)'!N24</f>
        <v>1414176.6854782421</v>
      </c>
      <c r="N22" s="180">
        <f>'[4]2-PROJEÇÃO (GA)'!O24</f>
        <v>58888745.647579983</v>
      </c>
      <c r="O22" s="208">
        <f>'[4]2-PROJEÇÃO (GA)'!P24</f>
        <v>43646688.060044393</v>
      </c>
    </row>
    <row r="23" spans="1:15" x14ac:dyDescent="0.25">
      <c r="A23" s="13">
        <f t="shared" ref="A23:A40" si="1">A22+1</f>
        <v>2040</v>
      </c>
      <c r="B23" s="179">
        <f>'[4]2-PROJEÇÃO (GA)'!B25</f>
        <v>359.99722149934996</v>
      </c>
      <c r="C23" s="179">
        <f>'[4]2-PROJEÇÃO (GA)'!C25</f>
        <v>1206363.7804707526</v>
      </c>
      <c r="D23" s="179">
        <f>'[4]2-PROJEÇÃO (GA)'!D25</f>
        <v>1390608.4305790127</v>
      </c>
      <c r="E23" s="179">
        <f>'[4]2-PROJEÇÃO (GA)'!E25</f>
        <v>22611174.268273026</v>
      </c>
      <c r="F23" s="179">
        <f>'[4]2-PROJEÇÃO (GA)'!F25</f>
        <v>437331.19426479161</v>
      </c>
      <c r="G23" s="179">
        <f>'[4]2-PROJEÇÃO (GA)'!G25</f>
        <v>0</v>
      </c>
      <c r="H23" s="180">
        <f>'[4]2-PROJEÇÃO (GA)'!H25</f>
        <v>25645477.673587583</v>
      </c>
      <c r="I23" s="182">
        <f>'[4]2-PROJEÇÃO (GA)'!I25+'[4]2-PROJEÇÃO (GA)'!J25</f>
        <v>1421.1329638031355</v>
      </c>
      <c r="J23" s="179">
        <f>'[4]2-PROJEÇÃO (GA)'!K25</f>
        <v>59371067.120857462</v>
      </c>
      <c r="K23" s="179">
        <f>'[4]2-PROJEÇÃO (GA)'!L25</f>
        <v>614208.89301487349</v>
      </c>
      <c r="L23" s="179">
        <f>'[4]2-PROJEÇÃO (GA)'!M25</f>
        <v>0</v>
      </c>
      <c r="M23" s="179">
        <f>'[4]2-PROJEÇÃO (GA)'!N25</f>
        <v>1419282.6436414993</v>
      </c>
      <c r="N23" s="180">
        <f>'[4]2-PROJEÇÃO (GA)'!O25</f>
        <v>61404558.657513835</v>
      </c>
      <c r="O23" s="15">
        <f>'[4]2-PROJEÇÃO (GA)'!P25</f>
        <v>7887607.076118134</v>
      </c>
    </row>
    <row r="24" spans="1:15" x14ac:dyDescent="0.25">
      <c r="A24" s="13">
        <f t="shared" si="1"/>
        <v>2041</v>
      </c>
      <c r="B24" s="179">
        <f>'[4]2-PROJEÇÃO (GA)'!B26</f>
        <v>299.10391928043998</v>
      </c>
      <c r="C24" s="179">
        <f>'[4]2-PROJEÇÃO (GA)'!C26</f>
        <v>958021.01712901995</v>
      </c>
      <c r="D24" s="179">
        <f>'[4]2-PROJEÇÃO (GA)'!D26</f>
        <v>1104336.9542905428</v>
      </c>
      <c r="E24" s="179">
        <f>'[4]2-PROJEÇÃO (GA)'!E26</f>
        <v>22971102.915319834</v>
      </c>
      <c r="F24" s="179">
        <f>'[4]2-PROJEÇÃO (GA)'!F26</f>
        <v>0</v>
      </c>
      <c r="G24" s="179">
        <f>'[4]2-PROJEÇÃO (GA)'!G26</f>
        <v>0</v>
      </c>
      <c r="H24" s="180">
        <f>'[4]2-PROJEÇÃO (GA)'!H26</f>
        <v>25033460.886739396</v>
      </c>
      <c r="I24" s="182">
        <f>'[4]2-PROJEÇÃO (GA)'!I26+'[4]2-PROJEÇÃO (GA)'!J26</f>
        <v>1457.968752171417</v>
      </c>
      <c r="J24" s="179">
        <f>'[4]2-PROJEÇÃO (GA)'!K26</f>
        <v>61612817.333355807</v>
      </c>
      <c r="K24" s="179">
        <f>'[4]2-PROJEÇÃO (GA)'!L26</f>
        <v>638534.86533818417</v>
      </c>
      <c r="L24" s="179">
        <f>'[4]2-PROJEÇÃO (GA)'!M26</f>
        <v>0</v>
      </c>
      <c r="M24" s="179">
        <f>'[4]2-PROJEÇÃO (GA)'!N26</f>
        <v>1419044.3894539473</v>
      </c>
      <c r="N24" s="180">
        <f>'[4]2-PROJEÇÃO (GA)'!O26</f>
        <v>63670396.588147938</v>
      </c>
      <c r="O24" s="15">
        <f>'[4]2-PROJEÇÃO (GA)'!P26</f>
        <v>-30749328.625290409</v>
      </c>
    </row>
    <row r="25" spans="1:15" x14ac:dyDescent="0.25">
      <c r="A25" s="13">
        <f t="shared" si="1"/>
        <v>2042</v>
      </c>
      <c r="B25" s="179">
        <f>'[4]2-PROJEÇÃO (GA)'!B27</f>
        <v>223.36603642821001</v>
      </c>
      <c r="C25" s="179">
        <f>'[4]2-PROJEÇÃO (GA)'!C27</f>
        <v>698001.49154763634</v>
      </c>
      <c r="D25" s="179">
        <f>'[4]2-PROJEÇÃO (GA)'!D27</f>
        <v>804605.35571127513</v>
      </c>
      <c r="E25" s="179">
        <f>'[4]2-PROJEÇÃO (GA)'!E27</f>
        <v>23336760.969845787</v>
      </c>
      <c r="F25" s="179">
        <f>'[4]2-PROJEÇÃO (GA)'!F27</f>
        <v>0</v>
      </c>
      <c r="G25" s="179">
        <f>'[4]2-PROJEÇÃO (GA)'!G27</f>
        <v>0</v>
      </c>
      <c r="H25" s="180">
        <f>'[4]2-PROJEÇÃO (GA)'!H27</f>
        <v>24839367.817104697</v>
      </c>
      <c r="I25" s="182">
        <f>'[4]2-PROJEÇÃO (GA)'!I27+'[4]2-PROJEÇÃO (GA)'!J27</f>
        <v>1506.4822181513684</v>
      </c>
      <c r="J25" s="179">
        <f>'[4]2-PROJEÇÃO (GA)'!K27</f>
        <v>63758865.086503029</v>
      </c>
      <c r="K25" s="179">
        <f>'[4]2-PROJEÇÃO (GA)'!L27</f>
        <v>626462.86028639798</v>
      </c>
      <c r="L25" s="179">
        <f>'[4]2-PROJEÇÃO (GA)'!M27</f>
        <v>0</v>
      </c>
      <c r="M25" s="179">
        <f>'[4]2-PROJEÇÃO (GA)'!N27</f>
        <v>1419212.6834518835</v>
      </c>
      <c r="N25" s="180">
        <f>'[4]2-PROJEÇÃO (GA)'!O27</f>
        <v>65804540.630241312</v>
      </c>
      <c r="O25" s="15">
        <f>'[4]2-PROJEÇÃO (GA)'!P27</f>
        <v>-71714501.438427031</v>
      </c>
    </row>
    <row r="26" spans="1:15" x14ac:dyDescent="0.25">
      <c r="A26" s="13">
        <f t="shared" si="1"/>
        <v>2043</v>
      </c>
      <c r="B26" s="179">
        <f>'[4]2-PROJEÇÃO (GA)'!B28</f>
        <v>163.52957321488</v>
      </c>
      <c r="C26" s="179">
        <f>'[4]2-PROJEÇÃO (GA)'!C28</f>
        <v>509378.96557236824</v>
      </c>
      <c r="D26" s="179">
        <f>'[4]2-PROJEÇÃO (GA)'!D28</f>
        <v>587175.02576887514</v>
      </c>
      <c r="E26" s="179">
        <f>'[4]2-PROJEÇÃO (GA)'!E28</f>
        <v>23708239.633566372</v>
      </c>
      <c r="F26" s="179">
        <f>'[4]2-PROJEÇÃO (GA)'!F28</f>
        <v>0</v>
      </c>
      <c r="G26" s="179">
        <f>'[4]2-PROJEÇÃO (GA)'!G28</f>
        <v>0</v>
      </c>
      <c r="H26" s="180">
        <f>'[4]2-PROJEÇÃO (GA)'!H28</f>
        <v>24804793.624907617</v>
      </c>
      <c r="I26" s="182">
        <f>'[4]2-PROJEÇÃO (GA)'!I28+'[4]2-PROJEÇÃO (GA)'!J28</f>
        <v>1540.1824389064932</v>
      </c>
      <c r="J26" s="179">
        <f>'[4]2-PROJEÇÃO (GA)'!K28</f>
        <v>65357867.502026968</v>
      </c>
      <c r="K26" s="179">
        <f>'[4]2-PROJEÇÃO (GA)'!L28</f>
        <v>625070.83214783086</v>
      </c>
      <c r="L26" s="179">
        <f>'[4]2-PROJEÇÃO (GA)'!M28</f>
        <v>0</v>
      </c>
      <c r="M26" s="179">
        <f>'[4]2-PROJEÇÃO (GA)'!N28</f>
        <v>1414615.9210353589</v>
      </c>
      <c r="N26" s="180">
        <f>'[4]2-PROJEÇÃO (GA)'!O28</f>
        <v>67397554.255210161</v>
      </c>
      <c r="O26" s="15">
        <f>'[4]2-PROJEÇÃO (GA)'!P28</f>
        <v>-114307262.06872958</v>
      </c>
    </row>
    <row r="27" spans="1:15" x14ac:dyDescent="0.25">
      <c r="A27" s="13">
        <f t="shared" si="1"/>
        <v>2044</v>
      </c>
      <c r="B27" s="179">
        <f>'[4]2-PROJEÇÃO (GA)'!B29</f>
        <v>126.60852901666999</v>
      </c>
      <c r="C27" s="179">
        <f>'[4]2-PROJEÇÃO (GA)'!C29</f>
        <v>396699.17816553096</v>
      </c>
      <c r="D27" s="179">
        <f>'[4]2-PROJEÇÃO (GA)'!D29</f>
        <v>457285.96173990285</v>
      </c>
      <c r="E27" s="179">
        <f>'[4]2-PROJEÇÃO (GA)'!E29</f>
        <v>24085631.559962012</v>
      </c>
      <c r="F27" s="179">
        <f>'[4]2-PROJEÇÃO (GA)'!F29</f>
        <v>0</v>
      </c>
      <c r="G27" s="179">
        <f>'[4]2-PROJEÇÃO (GA)'!G29</f>
        <v>0</v>
      </c>
      <c r="H27" s="180">
        <f>'[4]2-PROJEÇÃO (GA)'!H29</f>
        <v>24939616.699867446</v>
      </c>
      <c r="I27" s="182">
        <f>'[4]2-PROJEÇÃO (GA)'!I29+'[4]2-PROJEÇÃO (GA)'!J29</f>
        <v>1535.7047091001677</v>
      </c>
      <c r="J27" s="179">
        <f>'[4]2-PROJEÇÃO (GA)'!K29</f>
        <v>65477771.313351989</v>
      </c>
      <c r="K27" s="179">
        <f>'[4]2-PROJEÇÃO (GA)'!L29</f>
        <v>611223.10483638477</v>
      </c>
      <c r="L27" s="179">
        <f>'[4]2-PROJEÇÃO (GA)'!M29</f>
        <v>0</v>
      </c>
      <c r="M27" s="179">
        <f>'[4]2-PROJEÇÃO (GA)'!N29</f>
        <v>1412273.1240602904</v>
      </c>
      <c r="N27" s="180">
        <f>'[4]2-PROJEÇÃO (GA)'!O29</f>
        <v>67501267.542248666</v>
      </c>
      <c r="O27" s="15">
        <f>'[4]2-PROJEÇÃO (GA)'!P29</f>
        <v>-156868912.91111082</v>
      </c>
    </row>
    <row r="28" spans="1:15" x14ac:dyDescent="0.25">
      <c r="A28" s="13">
        <f t="shared" si="1"/>
        <v>2045</v>
      </c>
      <c r="B28" s="179">
        <f>'[4]2-PROJEÇÃO (GA)'!B30</f>
        <v>91.694837661810013</v>
      </c>
      <c r="C28" s="179">
        <f>'[4]2-PROJEÇÃO (GA)'!C30</f>
        <v>289236.53172483959</v>
      </c>
      <c r="D28" s="179">
        <f>'[4]2-PROJEÇÃO (GA)'!D30</f>
        <v>333410.83838826953</v>
      </c>
      <c r="E28" s="179">
        <f>'[4]2-PROJEÇÃO (GA)'!E30</f>
        <v>24469030.87738752</v>
      </c>
      <c r="F28" s="179">
        <f>'[4]2-PROJEÇÃO (GA)'!F30</f>
        <v>0</v>
      </c>
      <c r="G28" s="179">
        <f>'[4]2-PROJEÇÃO (GA)'!G30</f>
        <v>0</v>
      </c>
      <c r="H28" s="180">
        <f>'[4]2-PROJEÇÃO (GA)'!H30</f>
        <v>25091678.247500628</v>
      </c>
      <c r="I28" s="182">
        <f>'[4]2-PROJEÇÃO (GA)'!I30+'[4]2-PROJEÇÃO (GA)'!J30</f>
        <v>1544.8902617051285</v>
      </c>
      <c r="J28" s="179">
        <f>'[4]2-PROJEÇÃO (GA)'!K30</f>
        <v>66302665.523972616</v>
      </c>
      <c r="K28" s="179">
        <f>'[4]2-PROJEÇÃO (GA)'!L30</f>
        <v>637087.9515760038</v>
      </c>
      <c r="L28" s="179">
        <f>'[4]2-PROJEÇÃO (GA)'!M30</f>
        <v>0</v>
      </c>
      <c r="M28" s="179">
        <f>'[4]2-PROJEÇÃO (GA)'!N30</f>
        <v>1393907.0116665915</v>
      </c>
      <c r="N28" s="180">
        <f>'[4]2-PROJEÇÃO (GA)'!O30</f>
        <v>68333660.487215206</v>
      </c>
      <c r="O28" s="15">
        <f>'[4]2-PROJEÇÃO (GA)'!P30</f>
        <v>-200110895.15082538</v>
      </c>
    </row>
    <row r="29" spans="1:15" x14ac:dyDescent="0.25">
      <c r="A29" s="13">
        <f t="shared" si="1"/>
        <v>2046</v>
      </c>
      <c r="B29" s="179">
        <f>'[4]2-PROJEÇÃO (GA)'!B31</f>
        <v>67.759239191429998</v>
      </c>
      <c r="C29" s="179">
        <f>'[4]2-PROJEÇÃO (GA)'!C31</f>
        <v>212266.70851736379</v>
      </c>
      <c r="D29" s="179">
        <f>'[4]2-PROJEÇÃO (GA)'!D31</f>
        <v>244685.62400001567</v>
      </c>
      <c r="E29" s="179">
        <f>'[4]2-PROJEÇÃO (GA)'!E31</f>
        <v>24858533.2125494</v>
      </c>
      <c r="F29" s="179">
        <f>'[4]2-PROJEÇÃO (GA)'!F31</f>
        <v>0</v>
      </c>
      <c r="G29" s="179">
        <f>'[4]2-PROJEÇÃO (GA)'!G31</f>
        <v>0</v>
      </c>
      <c r="H29" s="180">
        <f>'[4]2-PROJEÇÃO (GA)'!H31</f>
        <v>25315485.545066778</v>
      </c>
      <c r="I29" s="182">
        <f>'[4]2-PROJEÇÃO (GA)'!I31+'[4]2-PROJEÇÃO (GA)'!J31</f>
        <v>1535.6707812622378</v>
      </c>
      <c r="J29" s="179">
        <f>'[4]2-PROJEÇÃO (GA)'!K31</f>
        <v>66304668.243120119</v>
      </c>
      <c r="K29" s="179">
        <f>'[4]2-PROJEÇÃO (GA)'!L31</f>
        <v>660687.71363228129</v>
      </c>
      <c r="L29" s="179">
        <f>'[4]2-PROJEÇÃO (GA)'!M31</f>
        <v>0</v>
      </c>
      <c r="M29" s="179">
        <f>'[4]2-PROJEÇÃO (GA)'!N31</f>
        <v>1391383.5298245796</v>
      </c>
      <c r="N29" s="180">
        <f>'[4]2-PROJEÇÃO (GA)'!O31</f>
        <v>68356739.486576974</v>
      </c>
      <c r="O29" s="15">
        <f>'[4]2-PROJEÇÃO (GA)'!P31</f>
        <v>-243152149.09233558</v>
      </c>
    </row>
    <row r="30" spans="1:15" x14ac:dyDescent="0.25">
      <c r="A30" s="13">
        <f t="shared" si="1"/>
        <v>2047</v>
      </c>
      <c r="B30" s="179">
        <f>'[4]2-PROJEÇÃO (GA)'!B32</f>
        <v>47.824631878770006</v>
      </c>
      <c r="C30" s="179">
        <f>'[4]2-PROJEÇÃO (GA)'!C32</f>
        <v>147022.79966645679</v>
      </c>
      <c r="D30" s="179">
        <f>'[4]2-PROJEÇÃO (GA)'!D32</f>
        <v>169477.19088824288</v>
      </c>
      <c r="E30" s="179">
        <f>'[4]2-PROJEÇÃO (GA)'!E32</f>
        <v>25254235.714356903</v>
      </c>
      <c r="F30" s="179">
        <f>'[4]2-PROJEÇÃO (GA)'!F32</f>
        <v>0</v>
      </c>
      <c r="G30" s="179">
        <f>'[4]2-PROJEÇÃO (GA)'!G32</f>
        <v>0</v>
      </c>
      <c r="H30" s="180">
        <f>'[4]2-PROJEÇÃO (GA)'!H32</f>
        <v>25570735.704911605</v>
      </c>
      <c r="I30" s="182">
        <f>'[4]2-PROJEÇÃO (GA)'!I32+'[4]2-PROJEÇÃO (GA)'!J32</f>
        <v>1525.7797636576786</v>
      </c>
      <c r="J30" s="179">
        <f>'[4]2-PROJEÇÃO (GA)'!K32</f>
        <v>66729394.991591148</v>
      </c>
      <c r="K30" s="179">
        <f>'[4]2-PROJEÇÃO (GA)'!L32</f>
        <v>654976.77886773401</v>
      </c>
      <c r="L30" s="179">
        <f>'[4]2-PROJEÇÃO (GA)'!M32</f>
        <v>0</v>
      </c>
      <c r="M30" s="179">
        <f>'[4]2-PROJEÇÃO (GA)'!N32</f>
        <v>1377901.0661382054</v>
      </c>
      <c r="N30" s="180">
        <f>'[4]2-PROJEÇÃO (GA)'!O32</f>
        <v>68762272.836597085</v>
      </c>
      <c r="O30" s="15">
        <f>'[4]2-PROJEÇÃO (GA)'!P32</f>
        <v>-286343686.22402108</v>
      </c>
    </row>
    <row r="31" spans="1:15" x14ac:dyDescent="0.25">
      <c r="A31" s="13">
        <f t="shared" si="1"/>
        <v>2048</v>
      </c>
      <c r="B31" s="179">
        <f>'[4]2-PROJEÇÃO (GA)'!B33</f>
        <v>32.878160531950002</v>
      </c>
      <c r="C31" s="179">
        <f>'[4]2-PROJEÇÃO (GA)'!C33</f>
        <v>102630.1593629546</v>
      </c>
      <c r="D31" s="179">
        <f>'[4]2-PROJEÇÃO (GA)'!D33</f>
        <v>118304.583702024</v>
      </c>
      <c r="E31" s="179">
        <f>'[4]2-PROJEÇÃO (GA)'!E33</f>
        <v>25656237.078152671</v>
      </c>
      <c r="F31" s="179">
        <f>'[4]2-PROJEÇÃO (GA)'!F33</f>
        <v>0</v>
      </c>
      <c r="G31" s="179">
        <f>'[4]2-PROJEÇÃO (GA)'!G33</f>
        <v>0</v>
      </c>
      <c r="H31" s="180">
        <f>'[4]2-PROJEÇÃO (GA)'!H33</f>
        <v>25877171.821217649</v>
      </c>
      <c r="I31" s="182">
        <f>'[4]2-PROJEÇÃO (GA)'!I33+'[4]2-PROJEÇÃO (GA)'!J33</f>
        <v>1485.4944288366717</v>
      </c>
      <c r="J31" s="179">
        <f>'[4]2-PROJEÇÃO (GA)'!K33</f>
        <v>65812097.219593585</v>
      </c>
      <c r="K31" s="179">
        <f>'[4]2-PROJEÇÃO (GA)'!L33</f>
        <v>640071.54467811517</v>
      </c>
      <c r="L31" s="179">
        <f>'[4]2-PROJEÇÃO (GA)'!M33</f>
        <v>0</v>
      </c>
      <c r="M31" s="179">
        <f>'[4]2-PROJEÇÃO (GA)'!N33</f>
        <v>1374418.8535303515</v>
      </c>
      <c r="N31" s="180">
        <f>'[4]2-PROJEÇÃO (GA)'!O33</f>
        <v>67826587.617802054</v>
      </c>
      <c r="O31" s="15">
        <f>'[4]2-PROJEÇÃO (GA)'!P33</f>
        <v>-328293102.02060544</v>
      </c>
    </row>
    <row r="32" spans="1:15" x14ac:dyDescent="0.25">
      <c r="A32" s="13">
        <f t="shared" si="1"/>
        <v>2049</v>
      </c>
      <c r="B32" s="179">
        <f>'[4]2-PROJEÇÃO (GA)'!B34</f>
        <v>17.934886885609998</v>
      </c>
      <c r="C32" s="179">
        <f>'[4]2-PROJEÇÃO (GA)'!C34</f>
        <v>59790.217568121021</v>
      </c>
      <c r="D32" s="179">
        <f>'[4]2-PROJEÇÃO (GA)'!D34</f>
        <v>68921.814433070394</v>
      </c>
      <c r="E32" s="179">
        <f>'[4]2-PROJEÇÃO (GA)'!E34</f>
        <v>26064637.570329186</v>
      </c>
      <c r="F32" s="179">
        <f>'[4]2-PROJEÇÃO (GA)'!F34</f>
        <v>0</v>
      </c>
      <c r="G32" s="179">
        <f>'[4]2-PROJEÇÃO (GA)'!G34</f>
        <v>0</v>
      </c>
      <c r="H32" s="180">
        <f>'[4]2-PROJEÇÃO (GA)'!H34</f>
        <v>26193349.602330375</v>
      </c>
      <c r="I32" s="182">
        <f>'[4]2-PROJEÇÃO (GA)'!I34+'[4]2-PROJEÇÃO (GA)'!J34</f>
        <v>1464.4063626542838</v>
      </c>
      <c r="J32" s="179">
        <f>'[4]2-PROJEÇÃO (GA)'!K34</f>
        <v>65150088.395923704</v>
      </c>
      <c r="K32" s="179">
        <f>'[4]2-PROJEÇÃO (GA)'!L34</f>
        <v>669100.86103139562</v>
      </c>
      <c r="L32" s="179">
        <f>'[4]2-PROJEÇÃO (GA)'!M34</f>
        <v>0</v>
      </c>
      <c r="M32" s="179">
        <f>'[4]2-PROJEÇÃO (GA)'!N34</f>
        <v>1347703.4042605169</v>
      </c>
      <c r="N32" s="180">
        <f>'[4]2-PROJEÇÃO (GA)'!O34</f>
        <v>67166892.661215618</v>
      </c>
      <c r="O32" s="15">
        <f>'[4]2-PROJEÇÃO (GA)'!P34</f>
        <v>-369266645.07949066</v>
      </c>
    </row>
    <row r="33" spans="1:15" x14ac:dyDescent="0.25">
      <c r="A33" s="13">
        <f t="shared" si="1"/>
        <v>2050</v>
      </c>
      <c r="B33" s="179">
        <f>'[4]2-PROJEÇÃO (GA)'!B35</f>
        <v>10.960818790369999</v>
      </c>
      <c r="C33" s="179">
        <f>'[4]2-PROJEÇÃO (GA)'!C35</f>
        <v>42654.417650810596</v>
      </c>
      <c r="D33" s="179">
        <f>'[4]2-PROJEÇÃO (GA)'!D35</f>
        <v>49168.910528388929</v>
      </c>
      <c r="E33" s="179">
        <f>'[4]2-PROJEÇÃO (GA)'!E35</f>
        <v>26479539.053336971</v>
      </c>
      <c r="F33" s="179">
        <f>'[4]2-PROJEÇÃO (GA)'!F35</f>
        <v>0</v>
      </c>
      <c r="G33" s="179">
        <f>'[4]2-PROJEÇÃO (GA)'!G35</f>
        <v>0</v>
      </c>
      <c r="H33" s="180">
        <f>'[4]2-PROJEÇÃO (GA)'!H35</f>
        <v>26571362.38151617</v>
      </c>
      <c r="I33" s="182">
        <f>'[4]2-PROJEÇÃO (GA)'!I35+'[4]2-PROJEÇÃO (GA)'!J35</f>
        <v>1368.4607207370223</v>
      </c>
      <c r="J33" s="179">
        <f>'[4]2-PROJEÇÃO (GA)'!K35</f>
        <v>61315124.359803788</v>
      </c>
      <c r="K33" s="179">
        <f>'[4]2-PROJEÇÃO (GA)'!L35</f>
        <v>679664.74396968819</v>
      </c>
      <c r="L33" s="179">
        <f>'[4]2-PROJEÇÃO (GA)'!M35</f>
        <v>0</v>
      </c>
      <c r="M33" s="179">
        <f>'[4]2-PROJEÇÃO (GA)'!N35</f>
        <v>1327254.7337878514</v>
      </c>
      <c r="N33" s="180">
        <f>'[4]2-PROJEÇÃO (GA)'!O35</f>
        <v>63322043.837561324</v>
      </c>
      <c r="O33" s="15">
        <f>'[4]2-PROJEÇÃO (GA)'!P35</f>
        <v>-406017326.53553581</v>
      </c>
    </row>
    <row r="34" spans="1:15" x14ac:dyDescent="0.25">
      <c r="A34" s="13">
        <f t="shared" si="1"/>
        <v>2051</v>
      </c>
      <c r="B34" s="179">
        <f>'[4]2-PROJEÇÃO (GA)'!B36</f>
        <v>3.9883929849199999</v>
      </c>
      <c r="C34" s="179">
        <f>'[4]2-PROJEÇÃO (GA)'!C36</f>
        <v>23195.793777781408</v>
      </c>
      <c r="D34" s="179">
        <f>'[4]2-PROJEÇÃO (GA)'!D36</f>
        <v>26738.424100206197</v>
      </c>
      <c r="E34" s="179">
        <f>'[4]2-PROJEÇÃO (GA)'!E36</f>
        <v>26901045.011090953</v>
      </c>
      <c r="F34" s="179">
        <f>'[4]2-PROJEÇÃO (GA)'!F36</f>
        <v>0</v>
      </c>
      <c r="G34" s="179">
        <f>'[4]2-PROJEÇÃO (GA)'!G36</f>
        <v>0</v>
      </c>
      <c r="H34" s="180">
        <f>'[4]2-PROJEÇÃO (GA)'!H36</f>
        <v>26950979.228968941</v>
      </c>
      <c r="I34" s="182">
        <f>'[4]2-PROJEÇÃO (GA)'!I36+'[4]2-PROJEÇÃO (GA)'!J36</f>
        <v>1389.6759390704397</v>
      </c>
      <c r="J34" s="179">
        <f>'[4]2-PROJEÇÃO (GA)'!K36</f>
        <v>63013412.831116937</v>
      </c>
      <c r="K34" s="179">
        <f>'[4]2-PROJEÇÃO (GA)'!L36</f>
        <v>722811.68194369576</v>
      </c>
      <c r="L34" s="179">
        <f>'[4]2-PROJEÇÃO (GA)'!M36</f>
        <v>0</v>
      </c>
      <c r="M34" s="179">
        <f>'[4]2-PROJEÇÃO (GA)'!N36</f>
        <v>1247651.1307392532</v>
      </c>
      <c r="N34" s="180">
        <f>'[4]2-PROJEÇÃO (GA)'!O36</f>
        <v>64983875.643799886</v>
      </c>
      <c r="O34" s="15">
        <f>'[4]2-PROJEÇÃO (GA)'!P36</f>
        <v>-444050222.9503668</v>
      </c>
    </row>
    <row r="35" spans="1:15" x14ac:dyDescent="0.25">
      <c r="A35" s="13">
        <f t="shared" si="1"/>
        <v>2052</v>
      </c>
      <c r="B35" s="179">
        <f>'[4]2-PROJEÇÃO (GA)'!B37</f>
        <v>1.9933825299999999</v>
      </c>
      <c r="C35" s="179">
        <f>'[4]2-PROJEÇÃO (GA)'!C37</f>
        <v>15196.490601244597</v>
      </c>
      <c r="D35" s="179">
        <f>'[4]2-PROJEÇÃO (GA)'!D37</f>
        <v>17517.409165798315</v>
      </c>
      <c r="E35" s="179">
        <f>'[4]2-PROJEÇÃO (GA)'!E37</f>
        <v>27329260.574781213</v>
      </c>
      <c r="F35" s="179">
        <f>'[4]2-PROJEÇÃO (GA)'!F37</f>
        <v>0</v>
      </c>
      <c r="G35" s="179">
        <f>'[4]2-PROJEÇÃO (GA)'!G37</f>
        <v>0</v>
      </c>
      <c r="H35" s="180">
        <f>'[4]2-PROJEÇÃO (GA)'!H37</f>
        <v>27361974.474548254</v>
      </c>
      <c r="I35" s="182">
        <f>'[4]2-PROJEÇÃO (GA)'!I37+'[4]2-PROJEÇÃO (GA)'!J37</f>
        <v>1346.7441265783702</v>
      </c>
      <c r="J35" s="179">
        <f>'[4]2-PROJEÇÃO (GA)'!K37</f>
        <v>61877054.596833326</v>
      </c>
      <c r="K35" s="179">
        <f>'[4]2-PROJEÇÃO (GA)'!L37</f>
        <v>748290.01210974739</v>
      </c>
      <c r="L35" s="179">
        <f>'[4]2-PROJEÇÃO (GA)'!M37</f>
        <v>0</v>
      </c>
      <c r="M35" s="179">
        <f>'[4]2-PROJEÇÃO (GA)'!N37</f>
        <v>1278941.9073117184</v>
      </c>
      <c r="N35" s="180">
        <f>'[4]2-PROJEÇÃO (GA)'!O37</f>
        <v>63904286.51625479</v>
      </c>
      <c r="O35" s="15">
        <f>'[4]2-PROJEÇÃO (GA)'!P37</f>
        <v>-480592534.9920733</v>
      </c>
    </row>
    <row r="36" spans="1:15" x14ac:dyDescent="0.25">
      <c r="A36" s="13">
        <f t="shared" si="1"/>
        <v>2053</v>
      </c>
      <c r="B36" s="179">
        <f>'[4]2-PROJEÇÃO (GA)'!B38</f>
        <v>1.9930195799999999</v>
      </c>
      <c r="C36" s="179">
        <f>'[4]2-PROJEÇÃO (GA)'!C38</f>
        <v>15348.455507257046</v>
      </c>
      <c r="D36" s="179">
        <f>'[4]2-PROJEÇÃO (GA)'!D38</f>
        <v>17692.583257456299</v>
      </c>
      <c r="E36" s="179">
        <f>'[4]2-PROJEÇÃO (GA)'!E38</f>
        <v>27764292.549094588</v>
      </c>
      <c r="F36" s="179">
        <f>'[4]2-PROJEÇÃO (GA)'!F38</f>
        <v>0</v>
      </c>
      <c r="G36" s="179">
        <f>'[4]2-PROJEÇÃO (GA)'!G38</f>
        <v>0</v>
      </c>
      <c r="H36" s="180">
        <f>'[4]2-PROJEÇÃO (GA)'!H38</f>
        <v>27797333.587859303</v>
      </c>
      <c r="I36" s="182">
        <f>'[4]2-PROJEÇÃO (GA)'!I38+'[4]2-PROJEÇÃO (GA)'!J38</f>
        <v>1293.4260196796729</v>
      </c>
      <c r="J36" s="179">
        <f>'[4]2-PROJEÇÃO (GA)'!K38</f>
        <v>60085680.000292204</v>
      </c>
      <c r="K36" s="179">
        <f>'[4]2-PROJEÇÃO (GA)'!L38</f>
        <v>732988.66464672051</v>
      </c>
      <c r="L36" s="179">
        <f>'[4]2-PROJEÇÃO (GA)'!M38</f>
        <v>0</v>
      </c>
      <c r="M36" s="179">
        <f>'[4]2-PROJEÇÃO (GA)'!N38</f>
        <v>1255269.890469997</v>
      </c>
      <c r="N36" s="180">
        <f>'[4]2-PROJEÇÃO (GA)'!O38</f>
        <v>62073938.555408925</v>
      </c>
      <c r="O36" s="15">
        <f>'[4]2-PROJEÇÃO (GA)'!P38</f>
        <v>-514869139.95962298</v>
      </c>
    </row>
    <row r="37" spans="1:15" x14ac:dyDescent="0.25">
      <c r="A37" s="13">
        <f t="shared" si="1"/>
        <v>2054</v>
      </c>
      <c r="B37" s="179">
        <f>'[4]2-PROJEÇÃO (GA)'!B39</f>
        <v>0.99691883999999997</v>
      </c>
      <c r="C37" s="179">
        <f>'[4]2-PROJEÇÃO (GA)'!C39</f>
        <v>7479.199701439662</v>
      </c>
      <c r="D37" s="179">
        <f>'[4]2-PROJEÇÃO (GA)'!D39</f>
        <v>8621.4774740231715</v>
      </c>
      <c r="E37" s="179">
        <f>'[4]2-PROJEÇÃO (GA)'!E39</f>
        <v>28206249.438853703</v>
      </c>
      <c r="F37" s="179">
        <f>'[4]2-PROJEÇÃO (GA)'!F39</f>
        <v>0</v>
      </c>
      <c r="G37" s="179">
        <f>'[4]2-PROJEÇÃO (GA)'!G39</f>
        <v>0</v>
      </c>
      <c r="H37" s="180">
        <f>'[4]2-PROJEÇÃO (GA)'!H39</f>
        <v>28222350.116029166</v>
      </c>
      <c r="I37" s="182">
        <f>'[4]2-PROJEÇÃO (GA)'!I39+'[4]2-PROJEÇÃO (GA)'!J39</f>
        <v>1251.355583066279</v>
      </c>
      <c r="J37" s="179">
        <f>'[4]2-PROJEÇÃO (GA)'!K39</f>
        <v>58818378.201979116</v>
      </c>
      <c r="K37" s="179">
        <f>'[4]2-PROJEÇÃO (GA)'!L39</f>
        <v>732393.51930926414</v>
      </c>
      <c r="L37" s="179">
        <f>'[4]2-PROJEÇÃO (GA)'!M39</f>
        <v>0</v>
      </c>
      <c r="M37" s="179">
        <f>'[4]2-PROJEÇÃO (GA)'!N39</f>
        <v>1219164.0015728252</v>
      </c>
      <c r="N37" s="180">
        <f>'[4]2-PROJEÇÃO (GA)'!O39</f>
        <v>60769935.722861208</v>
      </c>
      <c r="O37" s="15">
        <f>'[4]2-PROJEÇÃO (GA)'!P39</f>
        <v>-547416725.56645501</v>
      </c>
    </row>
    <row r="38" spans="1:15" x14ac:dyDescent="0.25">
      <c r="A38" s="13">
        <f t="shared" si="1"/>
        <v>2055</v>
      </c>
      <c r="B38" s="179">
        <f>'[4]2-PROJEÇÃO (GA)'!B40</f>
        <v>0.99677654000000004</v>
      </c>
      <c r="C38" s="179">
        <f>'[4]2-PROJEÇÃO (GA)'!C40</f>
        <v>7553.9916984540587</v>
      </c>
      <c r="D38" s="179">
        <f>'[4]2-PROJEÇÃO (GA)'!D40</f>
        <v>8707.6922487634038</v>
      </c>
      <c r="E38" s="179">
        <f>'[4]2-PROJEÇÃO (GA)'!E40</f>
        <v>0</v>
      </c>
      <c r="F38" s="179">
        <f>'[4]2-PROJEÇÃO (GA)'!F40</f>
        <v>0</v>
      </c>
      <c r="G38" s="179">
        <f>'[4]2-PROJEÇÃO (GA)'!G40</f>
        <v>0</v>
      </c>
      <c r="H38" s="180">
        <f>'[4]2-PROJEÇÃO (GA)'!H40</f>
        <v>16261.683947217462</v>
      </c>
      <c r="I38" s="182">
        <f>'[4]2-PROJEÇÃO (GA)'!I40+'[4]2-PROJEÇÃO (GA)'!J40</f>
        <v>1195.0846447157899</v>
      </c>
      <c r="J38" s="179">
        <f>'[4]2-PROJEÇÃO (GA)'!K40</f>
        <v>57128879.050532252</v>
      </c>
      <c r="K38" s="179">
        <f>'[4]2-PROJEÇÃO (GA)'!L40</f>
        <v>723020.80281582836</v>
      </c>
      <c r="L38" s="179">
        <f>'[4]2-PROJEÇÃO (GA)'!M40</f>
        <v>0</v>
      </c>
      <c r="M38" s="179">
        <f>'[4]2-PROJEÇÃO (GA)'!N40</f>
        <v>1192375.2889169385</v>
      </c>
      <c r="N38" s="180">
        <f>'[4]2-PROJEÇÃO (GA)'!O40</f>
        <v>59044275.142265014</v>
      </c>
      <c r="O38" s="15">
        <f>'[4]2-PROJEÇÃO (GA)'!P40</f>
        <v>-606444739.02477276</v>
      </c>
    </row>
    <row r="39" spans="1:15" x14ac:dyDescent="0.25">
      <c r="A39" s="13">
        <f t="shared" si="1"/>
        <v>2056</v>
      </c>
      <c r="B39" s="179">
        <f>'[4]2-PROJEÇÃO (GA)'!B41</f>
        <v>0.99661655999999998</v>
      </c>
      <c r="C39" s="179">
        <f>'[4]2-PROJEÇÃO (GA)'!C41</f>
        <v>7629.5316154385973</v>
      </c>
      <c r="D39" s="179">
        <f>'[4]2-PROJEÇÃO (GA)'!D41</f>
        <v>8794.769171251035</v>
      </c>
      <c r="E39" s="179">
        <f>'[4]2-PROJEÇÃO (GA)'!E41</f>
        <v>0</v>
      </c>
      <c r="F39" s="179">
        <f>'[4]2-PROJEÇÃO (GA)'!F41</f>
        <v>0</v>
      </c>
      <c r="G39" s="179">
        <f>'[4]2-PROJEÇÃO (GA)'!G41</f>
        <v>0</v>
      </c>
      <c r="H39" s="180">
        <f>'[4]2-PROJEÇÃO (GA)'!H41</f>
        <v>16424.300786689633</v>
      </c>
      <c r="I39" s="182">
        <f>'[4]2-PROJEÇÃO (GA)'!I41+'[4]2-PROJEÇÃO (GA)'!J41</f>
        <v>1115.9467784347628</v>
      </c>
      <c r="J39" s="179">
        <f>'[4]2-PROJEÇÃO (GA)'!K41</f>
        <v>54154681.833261587</v>
      </c>
      <c r="K39" s="179">
        <f>'[4]2-PROJEÇÃO (GA)'!L41</f>
        <v>716796.78856444103</v>
      </c>
      <c r="L39" s="179">
        <f>'[4]2-PROJEÇÃO (GA)'!M41</f>
        <v>0</v>
      </c>
      <c r="M39" s="179">
        <f>'[4]2-PROJEÇÃO (GA)'!N41</f>
        <v>1158411.450103044</v>
      </c>
      <c r="N39" s="180">
        <f>'[4]2-PROJEÇÃO (GA)'!O41</f>
        <v>56029890.071929075</v>
      </c>
      <c r="O39" s="15">
        <f>'[4]2-PROJEÇÃO (GA)'!P41</f>
        <v>-662458204.79591513</v>
      </c>
    </row>
    <row r="40" spans="1:15" x14ac:dyDescent="0.25">
      <c r="A40" s="183">
        <f t="shared" si="1"/>
        <v>2057</v>
      </c>
      <c r="B40" s="179">
        <f>'[4]2-PROJEÇÃO (GA)'!B42</f>
        <v>0.99643283000000005</v>
      </c>
      <c r="C40" s="179">
        <f>'[4]2-PROJEÇÃO (GA)'!C42</f>
        <v>7705.8269315929829</v>
      </c>
      <c r="D40" s="179">
        <f>'[4]2-PROJEÇÃO (GA)'!D42</f>
        <v>8882.7168629635453</v>
      </c>
      <c r="E40" s="179">
        <f>'[4]2-PROJEÇÃO (GA)'!E42</f>
        <v>0</v>
      </c>
      <c r="F40" s="179">
        <f>'[4]2-PROJEÇÃO (GA)'!F42</f>
        <v>0</v>
      </c>
      <c r="G40" s="179">
        <f>'[4]2-PROJEÇÃO (GA)'!G42</f>
        <v>0</v>
      </c>
      <c r="H40" s="184">
        <f>'[4]2-PROJEÇÃO (GA)'!H42</f>
        <v>16588.543794556528</v>
      </c>
      <c r="I40" s="210">
        <f>'[4]2-PROJEÇÃO (GA)'!I42+'[4]2-PROJEÇÃO (GA)'!J42</f>
        <v>1047.991705177722</v>
      </c>
      <c r="J40" s="179">
        <f>'[4]2-PROJEÇÃO (GA)'!K42</f>
        <v>51418311.10231588</v>
      </c>
      <c r="K40" s="179">
        <f>'[4]2-PROJEÇÃO (GA)'!L42</f>
        <v>670295.15816179174</v>
      </c>
      <c r="L40" s="179">
        <f>'[4]2-PROJEÇÃO (GA)'!M42</f>
        <v>0</v>
      </c>
      <c r="M40" s="179">
        <f>'[4]2-PROJEÇÃO (GA)'!N42</f>
        <v>1098816.7600029639</v>
      </c>
      <c r="N40" s="180">
        <f>'[4]2-PROJEÇÃO (GA)'!O42</f>
        <v>53187423.020480633</v>
      </c>
      <c r="O40" s="209">
        <f>'[4]2-PROJEÇÃO (GA)'!P42</f>
        <v>-715629039.27260125</v>
      </c>
    </row>
    <row r="41" spans="1:15" x14ac:dyDescent="0.25">
      <c r="A41" s="13">
        <f>A40+1</f>
        <v>2058</v>
      </c>
      <c r="B41" s="179">
        <f>'[4]2-PROJEÇÃO (GA)'!B43</f>
        <v>0.99621979999999999</v>
      </c>
      <c r="C41" s="179">
        <f>'[4]2-PROJEÇÃO (GA)'!C43</f>
        <v>7782.8852009089142</v>
      </c>
      <c r="D41" s="179">
        <f>'[4]2-PROJEÇÃO (GA)'!D43</f>
        <v>8971.544031593181</v>
      </c>
      <c r="E41" s="179">
        <f>'[4]2-PROJEÇÃO (GA)'!E43</f>
        <v>0</v>
      </c>
      <c r="F41" s="179">
        <f>'[4]2-PROJEÇÃO (GA)'!F43</f>
        <v>0</v>
      </c>
      <c r="G41" s="179">
        <f>'[4]2-PROJEÇÃO (GA)'!G43</f>
        <v>0</v>
      </c>
      <c r="H41" s="180">
        <f>'[4]2-PROJEÇÃO (GA)'!H43</f>
        <v>16754.429232502094</v>
      </c>
      <c r="I41" s="182">
        <f>'[4]2-PROJEÇÃO (GA)'!I43+'[4]2-PROJEÇÃO (GA)'!J43</f>
        <v>984.95285911446842</v>
      </c>
      <c r="J41" s="179">
        <f>'[4]2-PROJEÇÃO (GA)'!K43</f>
        <v>48709584.392022364</v>
      </c>
      <c r="K41" s="179">
        <f>'[4]2-PROJEÇÃO (GA)'!L43</f>
        <v>672650.51224780874</v>
      </c>
      <c r="L41" s="179">
        <f>'[4]2-PROJEÇÃO (GA)'!M43</f>
        <v>0</v>
      </c>
      <c r="M41" s="179">
        <f>'[4]2-PROJEÇÃO (GA)'!N43</f>
        <v>1043173.1846516612</v>
      </c>
      <c r="N41" s="180">
        <f>'[4]2-PROJEÇÃO (GA)'!O43</f>
        <v>50425408.08892183</v>
      </c>
      <c r="O41" s="208">
        <f>'[4]2-PROJEÇÃO (GA)'!P43</f>
        <v>-766037692.93229055</v>
      </c>
    </row>
    <row r="42" spans="1:15" x14ac:dyDescent="0.25">
      <c r="A42" s="13">
        <f t="shared" ref="A42:A59" si="2">A41+1</f>
        <v>2059</v>
      </c>
      <c r="B42" s="179">
        <f>'[4]2-PROJEÇÃO (GA)'!B44</f>
        <v>0.99597312999999998</v>
      </c>
      <c r="C42" s="179">
        <f>'[4]2-PROJEÇÃO (GA)'!C44</f>
        <v>7860.7140529180033</v>
      </c>
      <c r="D42" s="179">
        <f>'[4]2-PROJEÇÃO (GA)'!D44</f>
        <v>9061.2594719091139</v>
      </c>
      <c r="E42" s="179">
        <f>'[4]2-PROJEÇÃO (GA)'!E44</f>
        <v>0</v>
      </c>
      <c r="F42" s="179">
        <f>'[4]2-PROJEÇÃO (GA)'!F44</f>
        <v>0</v>
      </c>
      <c r="G42" s="179">
        <f>'[4]2-PROJEÇÃO (GA)'!G44</f>
        <v>0</v>
      </c>
      <c r="H42" s="180">
        <f>'[4]2-PROJEÇÃO (GA)'!H44</f>
        <v>16921.973524827117</v>
      </c>
      <c r="I42" s="182">
        <f>'[4]2-PROJEÇÃO (GA)'!I44+'[4]2-PROJEÇÃO (GA)'!J44</f>
        <v>916.72395797643389</v>
      </c>
      <c r="J42" s="179">
        <f>'[4]2-PROJEÇÃO (GA)'!K44</f>
        <v>45237377.857225411</v>
      </c>
      <c r="K42" s="179">
        <f>'[4]2-PROJEÇÃO (GA)'!L44</f>
        <v>676192.07118474133</v>
      </c>
      <c r="L42" s="179">
        <f>'[4]2-PROJEÇÃO (GA)'!M44</f>
        <v>0</v>
      </c>
      <c r="M42" s="179">
        <f>'[4]2-PROJEÇÃO (GA)'!N44</f>
        <v>989059.76812193228</v>
      </c>
      <c r="N42" s="180">
        <f>'[4]2-PROJEÇÃO (GA)'!O44</f>
        <v>46902629.696532086</v>
      </c>
      <c r="O42" s="15">
        <f>'[4]2-PROJEÇÃO (GA)'!P44</f>
        <v>-812923400.65529788</v>
      </c>
    </row>
    <row r="43" spans="1:15" x14ac:dyDescent="0.25">
      <c r="A43" s="13">
        <f t="shared" si="2"/>
        <v>2060</v>
      </c>
      <c r="B43" s="179">
        <f>'[4]2-PROJEÇÃO (GA)'!B45</f>
        <v>0</v>
      </c>
      <c r="C43" s="179">
        <f>'[4]2-PROJEÇÃO (GA)'!C45</f>
        <v>0</v>
      </c>
      <c r="D43" s="179">
        <f>'[4]2-PROJEÇÃO (GA)'!D45</f>
        <v>0</v>
      </c>
      <c r="E43" s="179">
        <f>'[4]2-PROJEÇÃO (GA)'!E45</f>
        <v>0</v>
      </c>
      <c r="F43" s="179">
        <f>'[4]2-PROJEÇÃO (GA)'!F45</f>
        <v>0</v>
      </c>
      <c r="G43" s="179">
        <f>'[4]2-PROJEÇÃO (GA)'!G45</f>
        <v>0</v>
      </c>
      <c r="H43" s="180">
        <f>'[4]2-PROJEÇÃO (GA)'!H45</f>
        <v>0</v>
      </c>
      <c r="I43" s="182">
        <f>'[4]2-PROJEÇÃO (GA)'!I45+'[4]2-PROJEÇÃO (GA)'!J45</f>
        <v>855.50888757274072</v>
      </c>
      <c r="J43" s="179">
        <f>'[4]2-PROJEÇÃO (GA)'!K45</f>
        <v>42089293.969225697</v>
      </c>
      <c r="K43" s="179">
        <f>'[4]2-PROJEÇÃO (GA)'!L45</f>
        <v>657397.56244826061</v>
      </c>
      <c r="L43" s="179">
        <f>'[4]2-PROJEÇÃO (GA)'!M45</f>
        <v>0</v>
      </c>
      <c r="M43" s="179">
        <f>'[4]2-PROJEÇÃO (GA)'!N45</f>
        <v>919700.61930509715</v>
      </c>
      <c r="N43" s="180">
        <f>'[4]2-PROJEÇÃO (GA)'!O45</f>
        <v>43666392.150979057</v>
      </c>
      <c r="O43" s="15">
        <f>'[4]2-PROJEÇÃO (GA)'!P45</f>
        <v>-856589792.80627692</v>
      </c>
    </row>
    <row r="44" spans="1:15" x14ac:dyDescent="0.25">
      <c r="A44" s="13">
        <f t="shared" si="2"/>
        <v>2061</v>
      </c>
      <c r="B44" s="179">
        <f>'[4]2-PROJEÇÃO (GA)'!B46</f>
        <v>0</v>
      </c>
      <c r="C44" s="179">
        <f>'[4]2-PROJEÇÃO (GA)'!C46</f>
        <v>0</v>
      </c>
      <c r="D44" s="179">
        <f>'[4]2-PROJEÇÃO (GA)'!D46</f>
        <v>0</v>
      </c>
      <c r="E44" s="179">
        <f>'[4]2-PROJEÇÃO (GA)'!E46</f>
        <v>0</v>
      </c>
      <c r="F44" s="179">
        <f>'[4]2-PROJEÇÃO (GA)'!F46</f>
        <v>0</v>
      </c>
      <c r="G44" s="179">
        <f>'[4]2-PROJEÇÃO (GA)'!G46</f>
        <v>0</v>
      </c>
      <c r="H44" s="180">
        <f>'[4]2-PROJEÇÃO (GA)'!H46</f>
        <v>0</v>
      </c>
      <c r="I44" s="182">
        <f>'[4]2-PROJEÇÃO (GA)'!I46+'[4]2-PROJEÇÃO (GA)'!J46</f>
        <v>778.00126043118087</v>
      </c>
      <c r="J44" s="179">
        <f>'[4]2-PROJEÇÃO (GA)'!K46</f>
        <v>38489068.740054049</v>
      </c>
      <c r="K44" s="179">
        <f>'[4]2-PROJEÇÃO (GA)'!L46</f>
        <v>649669.42183751159</v>
      </c>
      <c r="L44" s="179">
        <f>'[4]2-PROJEÇÃO (GA)'!M46</f>
        <v>0</v>
      </c>
      <c r="M44" s="179">
        <f>'[4]2-PROJEÇÃO (GA)'!N46</f>
        <v>854933.83063347917</v>
      </c>
      <c r="N44" s="180">
        <f>'[4]2-PROJEÇÃO (GA)'!O46</f>
        <v>39993671.992525034</v>
      </c>
      <c r="O44" s="15">
        <f>'[4]2-PROJEÇÃO (GA)'!P46</f>
        <v>-896583464.7988019</v>
      </c>
    </row>
    <row r="45" spans="1:15" x14ac:dyDescent="0.25">
      <c r="A45" s="13">
        <f t="shared" si="2"/>
        <v>2062</v>
      </c>
      <c r="B45" s="179">
        <f>'[4]2-PROJEÇÃO (GA)'!B47</f>
        <v>0</v>
      </c>
      <c r="C45" s="179">
        <f>'[4]2-PROJEÇÃO (GA)'!C47</f>
        <v>0</v>
      </c>
      <c r="D45" s="179">
        <f>'[4]2-PROJEÇÃO (GA)'!D47</f>
        <v>0</v>
      </c>
      <c r="E45" s="179">
        <f>'[4]2-PROJEÇÃO (GA)'!E47</f>
        <v>0</v>
      </c>
      <c r="F45" s="179">
        <f>'[4]2-PROJEÇÃO (GA)'!F47</f>
        <v>0</v>
      </c>
      <c r="G45" s="179">
        <f>'[4]2-PROJEÇÃO (GA)'!G47</f>
        <v>0</v>
      </c>
      <c r="H45" s="180">
        <f>'[4]2-PROJEÇÃO (GA)'!H47</f>
        <v>0</v>
      </c>
      <c r="I45" s="182">
        <f>'[4]2-PROJEÇÃO (GA)'!I47+'[4]2-PROJEÇÃO (GA)'!J47</f>
        <v>698.06293540697175</v>
      </c>
      <c r="J45" s="179">
        <f>'[4]2-PROJEÇÃO (GA)'!K47</f>
        <v>35094440.508635014</v>
      </c>
      <c r="K45" s="179">
        <f>'[4]2-PROJEÇÃO (GA)'!L47</f>
        <v>628870.85830275656</v>
      </c>
      <c r="L45" s="179">
        <f>'[4]2-PROJEÇÃO (GA)'!M47</f>
        <v>0</v>
      </c>
      <c r="M45" s="179">
        <f>'[4]2-PROJEÇÃO (GA)'!N47</f>
        <v>782774.76323783118</v>
      </c>
      <c r="N45" s="180">
        <f>'[4]2-PROJEÇÃO (GA)'!O47</f>
        <v>36506086.130175605</v>
      </c>
      <c r="O45" s="15">
        <f>'[4]2-PROJEÇÃO (GA)'!P47</f>
        <v>-933089550.92897749</v>
      </c>
    </row>
    <row r="46" spans="1:15" x14ac:dyDescent="0.25">
      <c r="A46" s="13">
        <f t="shared" si="2"/>
        <v>2063</v>
      </c>
      <c r="B46" s="179">
        <f>'[4]2-PROJEÇÃO (GA)'!B48</f>
        <v>0</v>
      </c>
      <c r="C46" s="179">
        <f>'[4]2-PROJEÇÃO (GA)'!C48</f>
        <v>0</v>
      </c>
      <c r="D46" s="179">
        <f>'[4]2-PROJEÇÃO (GA)'!D48</f>
        <v>0</v>
      </c>
      <c r="E46" s="179">
        <f>'[4]2-PROJEÇÃO (GA)'!E48</f>
        <v>0</v>
      </c>
      <c r="F46" s="179">
        <f>'[4]2-PROJEÇÃO (GA)'!F48</f>
        <v>0</v>
      </c>
      <c r="G46" s="179">
        <f>'[4]2-PROJEÇÃO (GA)'!G48</f>
        <v>0</v>
      </c>
      <c r="H46" s="180">
        <f>'[4]2-PROJEÇÃO (GA)'!H48</f>
        <v>0</v>
      </c>
      <c r="I46" s="182">
        <f>'[4]2-PROJEÇÃO (GA)'!I48+'[4]2-PROJEÇÃO (GA)'!J48</f>
        <v>624.21388281938073</v>
      </c>
      <c r="J46" s="179">
        <f>'[4]2-PROJEÇÃO (GA)'!K48</f>
        <v>31003196.96889466</v>
      </c>
      <c r="K46" s="179">
        <f>'[4]2-PROJEÇÃO (GA)'!L48</f>
        <v>623728.37193416071</v>
      </c>
      <c r="L46" s="179">
        <f>'[4]2-PROJEÇÃO (GA)'!M48</f>
        <v>0</v>
      </c>
      <c r="M46" s="179">
        <f>'[4]2-PROJEÇÃO (GA)'!N48</f>
        <v>714466.22733875539</v>
      </c>
      <c r="N46" s="180">
        <f>'[4]2-PROJEÇÃO (GA)'!O48</f>
        <v>32341391.568167575</v>
      </c>
      <c r="O46" s="15">
        <f>'[4]2-PROJEÇÃO (GA)'!P48</f>
        <v>-965430942.49714506</v>
      </c>
    </row>
    <row r="47" spans="1:15" x14ac:dyDescent="0.25">
      <c r="A47" s="13">
        <f t="shared" si="2"/>
        <v>2064</v>
      </c>
      <c r="B47" s="179">
        <f>'[4]2-PROJEÇÃO (GA)'!B49</f>
        <v>0</v>
      </c>
      <c r="C47" s="179">
        <f>'[4]2-PROJEÇÃO (GA)'!C49</f>
        <v>0</v>
      </c>
      <c r="D47" s="179">
        <f>'[4]2-PROJEÇÃO (GA)'!D49</f>
        <v>0</v>
      </c>
      <c r="E47" s="179">
        <f>'[4]2-PROJEÇÃO (GA)'!E49</f>
        <v>0</v>
      </c>
      <c r="F47" s="179">
        <f>'[4]2-PROJEÇÃO (GA)'!F49</f>
        <v>0</v>
      </c>
      <c r="G47" s="179">
        <f>'[4]2-PROJEÇÃO (GA)'!G49</f>
        <v>0</v>
      </c>
      <c r="H47" s="180">
        <f>'[4]2-PROJEÇÃO (GA)'!H49</f>
        <v>0</v>
      </c>
      <c r="I47" s="182">
        <f>'[4]2-PROJEÇÃO (GA)'!I49+'[4]2-PROJEÇÃO (GA)'!J49</f>
        <v>530.18661475163776</v>
      </c>
      <c r="J47" s="179">
        <f>'[4]2-PROJEÇÃO (GA)'!K49</f>
        <v>25890750.393667426</v>
      </c>
      <c r="K47" s="179">
        <f>'[4]2-PROJEÇÃO (GA)'!L49</f>
        <v>595794.05384395563</v>
      </c>
      <c r="L47" s="179">
        <f>'[4]2-PROJEÇÃO (GA)'!M49</f>
        <v>0</v>
      </c>
      <c r="M47" s="179">
        <f>'[4]2-PROJEÇÃO (GA)'!N49</f>
        <v>632538.50681657647</v>
      </c>
      <c r="N47" s="180">
        <f>'[4]2-PROJEÇÃO (GA)'!O49</f>
        <v>27119082.95432796</v>
      </c>
      <c r="O47" s="15">
        <f>'[4]2-PROJEÇÃO (GA)'!P49</f>
        <v>-992550025.451473</v>
      </c>
    </row>
    <row r="48" spans="1:15" x14ac:dyDescent="0.25">
      <c r="A48" s="13">
        <f t="shared" si="2"/>
        <v>2065</v>
      </c>
      <c r="B48" s="179">
        <f>'[4]2-PROJEÇÃO (GA)'!B50</f>
        <v>0</v>
      </c>
      <c r="C48" s="179">
        <f>'[4]2-PROJEÇÃO (GA)'!C50</f>
        <v>0</v>
      </c>
      <c r="D48" s="179">
        <f>'[4]2-PROJEÇÃO (GA)'!D50</f>
        <v>0</v>
      </c>
      <c r="E48" s="179">
        <f>'[4]2-PROJEÇÃO (GA)'!E50</f>
        <v>0</v>
      </c>
      <c r="F48" s="179">
        <f>'[4]2-PROJEÇÃO (GA)'!F50</f>
        <v>0</v>
      </c>
      <c r="G48" s="179">
        <f>'[4]2-PROJEÇÃO (GA)'!G50</f>
        <v>0</v>
      </c>
      <c r="H48" s="180">
        <f>'[4]2-PROJEÇÃO (GA)'!H50</f>
        <v>0</v>
      </c>
      <c r="I48" s="182">
        <f>'[4]2-PROJEÇÃO (GA)'!I50+'[4]2-PROJEÇÃO (GA)'!J50</f>
        <v>439.28269010921633</v>
      </c>
      <c r="J48" s="179">
        <f>'[4]2-PROJEÇÃO (GA)'!K50</f>
        <v>21159221.646868322</v>
      </c>
      <c r="K48" s="179">
        <f>'[4]2-PROJEÇÃO (GA)'!L50</f>
        <v>567403.90928524884</v>
      </c>
      <c r="L48" s="179">
        <f>'[4]2-PROJEÇÃO (GA)'!M50</f>
        <v>0</v>
      </c>
      <c r="M48" s="179">
        <f>'[4]2-PROJEÇÃO (GA)'!N50</f>
        <v>529730.88895022764</v>
      </c>
      <c r="N48" s="180">
        <f>'[4]2-PROJEÇÃO (GA)'!O50</f>
        <v>22256356.445103798</v>
      </c>
      <c r="O48" s="15">
        <f>'[4]2-PROJEÇÃO (GA)'!P50</f>
        <v>-1014806381.8965768</v>
      </c>
    </row>
    <row r="49" spans="1:15" x14ac:dyDescent="0.25">
      <c r="A49" s="13">
        <f t="shared" si="2"/>
        <v>2066</v>
      </c>
      <c r="B49" s="179">
        <f>'[4]2-PROJEÇÃO (GA)'!B51</f>
        <v>0</v>
      </c>
      <c r="C49" s="179">
        <f>'[4]2-PROJEÇÃO (GA)'!C51</f>
        <v>0</v>
      </c>
      <c r="D49" s="179">
        <f>'[4]2-PROJEÇÃO (GA)'!D51</f>
        <v>0</v>
      </c>
      <c r="E49" s="179">
        <f>'[4]2-PROJEÇÃO (GA)'!E51</f>
        <v>0</v>
      </c>
      <c r="F49" s="179">
        <f>'[4]2-PROJEÇÃO (GA)'!F51</f>
        <v>0</v>
      </c>
      <c r="G49" s="179">
        <f>'[4]2-PROJEÇÃO (GA)'!G51</f>
        <v>0</v>
      </c>
      <c r="H49" s="180">
        <f>'[4]2-PROJEÇÃO (GA)'!H51</f>
        <v>0</v>
      </c>
      <c r="I49" s="182">
        <f>'[4]2-PROJEÇÃO (GA)'!I51+'[4]2-PROJEÇÃO (GA)'!J51</f>
        <v>379.34077712702293</v>
      </c>
      <c r="J49" s="179">
        <f>'[4]2-PROJEÇÃO (GA)'!K51</f>
        <v>17924140.708706751</v>
      </c>
      <c r="K49" s="179">
        <f>'[4]2-PROJEÇÃO (GA)'!L51</f>
        <v>560501.74738494807</v>
      </c>
      <c r="L49" s="179">
        <f>'[4]2-PROJEÇÃO (GA)'!M51</f>
        <v>0</v>
      </c>
      <c r="M49" s="179">
        <f>'[4]2-PROJEÇÃO (GA)'!N51</f>
        <v>434532.51112307142</v>
      </c>
      <c r="N49" s="180">
        <f>'[4]2-PROJEÇÃO (GA)'!O51</f>
        <v>18919174.967214771</v>
      </c>
      <c r="O49" s="15">
        <f>'[4]2-PROJEÇÃO (GA)'!P51</f>
        <v>-1033725556.8637916</v>
      </c>
    </row>
    <row r="50" spans="1:15" x14ac:dyDescent="0.25">
      <c r="A50" s="13">
        <f t="shared" si="2"/>
        <v>2067</v>
      </c>
      <c r="B50" s="179">
        <f>'[4]2-PROJEÇÃO (GA)'!B52</f>
        <v>0</v>
      </c>
      <c r="C50" s="179">
        <f>'[4]2-PROJEÇÃO (GA)'!C52</f>
        <v>0</v>
      </c>
      <c r="D50" s="179">
        <f>'[4]2-PROJEÇÃO (GA)'!D52</f>
        <v>0</v>
      </c>
      <c r="E50" s="179">
        <f>'[4]2-PROJEÇÃO (GA)'!E52</f>
        <v>0</v>
      </c>
      <c r="F50" s="179">
        <f>'[4]2-PROJEÇÃO (GA)'!F52</f>
        <v>0</v>
      </c>
      <c r="G50" s="179">
        <f>'[4]2-PROJEÇÃO (GA)'!G52</f>
        <v>0</v>
      </c>
      <c r="H50" s="180">
        <f>'[4]2-PROJEÇÃO (GA)'!H52</f>
        <v>0</v>
      </c>
      <c r="I50" s="182">
        <f>'[4]2-PROJEÇÃO (GA)'!I52+'[4]2-PROJEÇÃO (GA)'!J52</f>
        <v>314.46411056761229</v>
      </c>
      <c r="J50" s="179">
        <f>'[4]2-PROJEÇÃO (GA)'!K52</f>
        <v>14168769.378417358</v>
      </c>
      <c r="K50" s="179">
        <f>'[4]2-PROJEÇÃO (GA)'!L52</f>
        <v>538537.68996168987</v>
      </c>
      <c r="L50" s="179">
        <f>'[4]2-PROJEÇÃO (GA)'!M52</f>
        <v>0</v>
      </c>
      <c r="M50" s="179">
        <f>'[4]2-PROJEÇÃO (GA)'!N52</f>
        <v>369692.84912183398</v>
      </c>
      <c r="N50" s="180">
        <f>'[4]2-PROJEÇÃO (GA)'!O52</f>
        <v>15076999.917500881</v>
      </c>
      <c r="O50" s="15">
        <f>'[4]2-PROJEÇÃO (GA)'!P52</f>
        <v>-1048802556.7812924</v>
      </c>
    </row>
    <row r="51" spans="1:15" x14ac:dyDescent="0.25">
      <c r="A51" s="13">
        <f t="shared" si="2"/>
        <v>2068</v>
      </c>
      <c r="B51" s="179">
        <f>'[4]2-PROJEÇÃO (GA)'!B53</f>
        <v>0</v>
      </c>
      <c r="C51" s="179">
        <f>'[4]2-PROJEÇÃO (GA)'!C53</f>
        <v>0</v>
      </c>
      <c r="D51" s="179">
        <f>'[4]2-PROJEÇÃO (GA)'!D53</f>
        <v>0</v>
      </c>
      <c r="E51" s="179">
        <f>'[4]2-PROJEÇÃO (GA)'!E53</f>
        <v>0</v>
      </c>
      <c r="F51" s="179">
        <f>'[4]2-PROJEÇÃO (GA)'!F53</f>
        <v>0</v>
      </c>
      <c r="G51" s="179">
        <f>'[4]2-PROJEÇÃO (GA)'!G53</f>
        <v>0</v>
      </c>
      <c r="H51" s="180">
        <f>'[4]2-PROJEÇÃO (GA)'!H53</f>
        <v>0</v>
      </c>
      <c r="I51" s="182">
        <f>'[4]2-PROJEÇÃO (GA)'!I53+'[4]2-PROJEÇÃO (GA)'!J53</f>
        <v>259.87764529432121</v>
      </c>
      <c r="J51" s="179">
        <f>'[4]2-PROJEÇÃO (GA)'!K53</f>
        <v>11539618.154099533</v>
      </c>
      <c r="K51" s="179">
        <f>'[4]2-PROJEÇÃO (GA)'!L53</f>
        <v>522364.8368237731</v>
      </c>
      <c r="L51" s="179">
        <f>'[4]2-PROJEÇÃO (GA)'!M53</f>
        <v>0</v>
      </c>
      <c r="M51" s="179">
        <f>'[4]2-PROJEÇÃO (GA)'!N53</f>
        <v>294146.14136758097</v>
      </c>
      <c r="N51" s="180">
        <f>'[4]2-PROJEÇÃO (GA)'!O53</f>
        <v>12356129.132290887</v>
      </c>
      <c r="O51" s="15">
        <f>'[4]2-PROJEÇÃO (GA)'!P53</f>
        <v>-1061158685.9135833</v>
      </c>
    </row>
    <row r="52" spans="1:15" x14ac:dyDescent="0.25">
      <c r="A52" s="13">
        <f t="shared" si="2"/>
        <v>2069</v>
      </c>
      <c r="B52" s="179">
        <f>'[4]2-PROJEÇÃO (GA)'!B54</f>
        <v>0</v>
      </c>
      <c r="C52" s="179">
        <f>'[4]2-PROJEÇÃO (GA)'!C54</f>
        <v>0</v>
      </c>
      <c r="D52" s="179">
        <f>'[4]2-PROJEÇÃO (GA)'!D54</f>
        <v>0</v>
      </c>
      <c r="E52" s="179">
        <f>'[4]2-PROJEÇÃO (GA)'!E54</f>
        <v>0</v>
      </c>
      <c r="F52" s="179">
        <f>'[4]2-PROJEÇÃO (GA)'!F54</f>
        <v>0</v>
      </c>
      <c r="G52" s="179">
        <f>'[4]2-PROJEÇÃO (GA)'!G54</f>
        <v>0</v>
      </c>
      <c r="H52" s="180">
        <f>'[4]2-PROJEÇÃO (GA)'!H54</f>
        <v>0</v>
      </c>
      <c r="I52" s="182">
        <f>'[4]2-PROJEÇÃO (GA)'!I54+'[4]2-PROJEÇÃO (GA)'!J54</f>
        <v>199.12749321465</v>
      </c>
      <c r="J52" s="179">
        <f>'[4]2-PROJEÇÃO (GA)'!K54</f>
        <v>8506164.6885995623</v>
      </c>
      <c r="K52" s="179">
        <f>'[4]2-PROJEÇÃO (GA)'!L54</f>
        <v>491407.47340325941</v>
      </c>
      <c r="L52" s="179">
        <f>'[4]2-PROJEÇÃO (GA)'!M54</f>
        <v>0</v>
      </c>
      <c r="M52" s="179">
        <f>'[4]2-PROJEÇÃO (GA)'!N54</f>
        <v>241239.65981846611</v>
      </c>
      <c r="N52" s="180">
        <f>'[4]2-PROJEÇÃO (GA)'!O54</f>
        <v>9238811.8218212891</v>
      </c>
      <c r="O52" s="15">
        <f>'[4]2-PROJEÇÃO (GA)'!P54</f>
        <v>-1070397497.7354046</v>
      </c>
    </row>
    <row r="53" spans="1:15" x14ac:dyDescent="0.25">
      <c r="A53" s="13">
        <f t="shared" si="2"/>
        <v>2070</v>
      </c>
      <c r="B53" s="179">
        <f>'[4]2-PROJEÇÃO (GA)'!B55</f>
        <v>0</v>
      </c>
      <c r="C53" s="179">
        <f>'[4]2-PROJEÇÃO (GA)'!C55</f>
        <v>0</v>
      </c>
      <c r="D53" s="179">
        <f>'[4]2-PROJEÇÃO (GA)'!D55</f>
        <v>0</v>
      </c>
      <c r="E53" s="179">
        <f>'[4]2-PROJEÇÃO (GA)'!E55</f>
        <v>0</v>
      </c>
      <c r="F53" s="179">
        <f>'[4]2-PROJEÇÃO (GA)'!F55</f>
        <v>0</v>
      </c>
      <c r="G53" s="179">
        <f>'[4]2-PROJEÇÃO (GA)'!G55</f>
        <v>0</v>
      </c>
      <c r="H53" s="180">
        <f>'[4]2-PROJEÇÃO (GA)'!H55</f>
        <v>0</v>
      </c>
      <c r="I53" s="182">
        <f>'[4]2-PROJEÇÃO (GA)'!I55+'[4]2-PROJEÇÃO (GA)'!J55</f>
        <v>150.09601934922</v>
      </c>
      <c r="J53" s="179">
        <f>'[4]2-PROJEÇÃO (GA)'!K55</f>
        <v>6493138.9445647942</v>
      </c>
      <c r="K53" s="179">
        <f>'[4]2-PROJEÇÃO (GA)'!L55</f>
        <v>481817.61285171279</v>
      </c>
      <c r="L53" s="179">
        <f>'[4]2-PROJEÇÃO (GA)'!M55</f>
        <v>0</v>
      </c>
      <c r="M53" s="179">
        <f>'[4]2-PROJEÇÃO (GA)'!N55</f>
        <v>179951.44324005645</v>
      </c>
      <c r="N53" s="180">
        <f>'[4]2-PROJEÇÃO (GA)'!O55</f>
        <v>7154908.0006565638</v>
      </c>
      <c r="O53" s="15">
        <f>'[4]2-PROJEÇÃO (GA)'!P55</f>
        <v>-1077552405.7360611</v>
      </c>
    </row>
    <row r="54" spans="1:15" x14ac:dyDescent="0.25">
      <c r="A54" s="13">
        <f t="shared" si="2"/>
        <v>2071</v>
      </c>
      <c r="B54" s="179">
        <f>'[4]2-PROJEÇÃO (GA)'!B56</f>
        <v>0</v>
      </c>
      <c r="C54" s="179">
        <f>'[4]2-PROJEÇÃO (GA)'!C56</f>
        <v>0</v>
      </c>
      <c r="D54" s="179">
        <f>'[4]2-PROJEÇÃO (GA)'!D56</f>
        <v>0</v>
      </c>
      <c r="E54" s="179">
        <f>'[4]2-PROJEÇÃO (GA)'!E56</f>
        <v>0</v>
      </c>
      <c r="F54" s="179">
        <f>'[4]2-PROJEÇÃO (GA)'!F56</f>
        <v>0</v>
      </c>
      <c r="G54" s="179">
        <f>'[4]2-PROJEÇÃO (GA)'!G56</f>
        <v>0</v>
      </c>
      <c r="H54" s="180">
        <f>'[4]2-PROJEÇÃO (GA)'!H56</f>
        <v>0</v>
      </c>
      <c r="I54" s="182">
        <f>'[4]2-PROJEÇÃO (GA)'!I56+'[4]2-PROJEÇÃO (GA)'!J56</f>
        <v>98.062157291630001</v>
      </c>
      <c r="J54" s="179">
        <f>'[4]2-PROJEÇÃO (GA)'!K56</f>
        <v>4303740.6444907915</v>
      </c>
      <c r="K54" s="179">
        <f>'[4]2-PROJEÇÃO (GA)'!L56</f>
        <v>458187.53093121358</v>
      </c>
      <c r="L54" s="179">
        <f>'[4]2-PROJEÇÃO (GA)'!M56</f>
        <v>0</v>
      </c>
      <c r="M54" s="179">
        <f>'[4]2-PROJEÇÃO (GA)'!N56</f>
        <v>139499.13114833014</v>
      </c>
      <c r="N54" s="180">
        <f>'[4]2-PROJEÇÃO (GA)'!O56</f>
        <v>4901427.3065703353</v>
      </c>
      <c r="O54" s="15">
        <f>'[4]2-PROJEÇÃO (GA)'!P56</f>
        <v>-1082453833.0426314</v>
      </c>
    </row>
    <row r="55" spans="1:15" x14ac:dyDescent="0.25">
      <c r="A55" s="13">
        <f t="shared" si="2"/>
        <v>2072</v>
      </c>
      <c r="B55" s="179">
        <f>'[4]2-PROJEÇÃO (GA)'!B57</f>
        <v>0</v>
      </c>
      <c r="C55" s="179">
        <f>'[4]2-PROJEÇÃO (GA)'!C57</f>
        <v>0</v>
      </c>
      <c r="D55" s="179">
        <f>'[4]2-PROJEÇÃO (GA)'!D57</f>
        <v>0</v>
      </c>
      <c r="E55" s="179">
        <f>'[4]2-PROJEÇÃO (GA)'!E57</f>
        <v>0</v>
      </c>
      <c r="F55" s="179">
        <f>'[4]2-PROJEÇÃO (GA)'!F57</f>
        <v>0</v>
      </c>
      <c r="G55" s="179">
        <f>'[4]2-PROJEÇÃO (GA)'!G57</f>
        <v>0</v>
      </c>
      <c r="H55" s="180">
        <f>'[4]2-PROJEÇÃO (GA)'!H57</f>
        <v>0</v>
      </c>
      <c r="I55" s="182">
        <f>'[4]2-PROJEÇÃO (GA)'!I57+'[4]2-PROJEÇÃO (GA)'!J57</f>
        <v>71.046533888959999</v>
      </c>
      <c r="J55" s="179">
        <f>'[4]2-PROJEÇÃO (GA)'!K57</f>
        <v>3155278.7247430943</v>
      </c>
      <c r="K55" s="179">
        <f>'[4]2-PROJEÇÃO (GA)'!L57</f>
        <v>452968.13096480694</v>
      </c>
      <c r="L55" s="179">
        <f>'[4]2-PROJEÇÃO (GA)'!M57</f>
        <v>0</v>
      </c>
      <c r="M55" s="179">
        <f>'[4]2-PROJEÇÃO (GA)'!N57</f>
        <v>95238.563508440115</v>
      </c>
      <c r="N55" s="180">
        <f>'[4]2-PROJEÇÃO (GA)'!O57</f>
        <v>3703485.4192163413</v>
      </c>
      <c r="O55" s="15">
        <f>'[4]2-PROJEÇÃO (GA)'!P57</f>
        <v>-1086157318.4618478</v>
      </c>
    </row>
    <row r="56" spans="1:15" x14ac:dyDescent="0.25">
      <c r="A56" s="13">
        <f t="shared" si="2"/>
        <v>2073</v>
      </c>
      <c r="B56" s="179">
        <f>'[4]2-PROJEÇÃO (GA)'!B58</f>
        <v>0</v>
      </c>
      <c r="C56" s="179">
        <f>'[4]2-PROJEÇÃO (GA)'!C58</f>
        <v>0</v>
      </c>
      <c r="D56" s="179">
        <f>'[4]2-PROJEÇÃO (GA)'!D58</f>
        <v>0</v>
      </c>
      <c r="E56" s="179">
        <f>'[4]2-PROJEÇÃO (GA)'!E58</f>
        <v>0</v>
      </c>
      <c r="F56" s="179">
        <f>'[4]2-PROJEÇÃO (GA)'!F58</f>
        <v>0</v>
      </c>
      <c r="G56" s="179">
        <f>'[4]2-PROJEÇÃO (GA)'!G58</f>
        <v>0</v>
      </c>
      <c r="H56" s="180">
        <f>'[4]2-PROJEÇÃO (GA)'!H58</f>
        <v>0</v>
      </c>
      <c r="I56" s="182">
        <f>'[4]2-PROJEÇÃO (GA)'!I58+'[4]2-PROJEÇÃO (GA)'!J58</f>
        <v>42.996396237020001</v>
      </c>
      <c r="J56" s="179">
        <f>'[4]2-PROJEÇÃO (GA)'!K58</f>
        <v>1938036.8102693586</v>
      </c>
      <c r="K56" s="179">
        <f>'[4]2-PROJEÇÃO (GA)'!L58</f>
        <v>391731.71461779892</v>
      </c>
      <c r="L56" s="179">
        <f>'[4]2-PROJEÇÃO (GA)'!M58</f>
        <v>0</v>
      </c>
      <c r="M56" s="179">
        <f>'[4]2-PROJEÇÃO (GA)'!N58</f>
        <v>72164.93711415802</v>
      </c>
      <c r="N56" s="180">
        <f>'[4]2-PROJEÇÃO (GA)'!O58</f>
        <v>2401933.4620013158</v>
      </c>
      <c r="O56" s="15">
        <f>'[4]2-PROJEÇÃO (GA)'!P58</f>
        <v>-1088559251.9238491</v>
      </c>
    </row>
    <row r="57" spans="1:15" x14ac:dyDescent="0.25">
      <c r="A57" s="13">
        <f t="shared" si="2"/>
        <v>2074</v>
      </c>
      <c r="B57" s="179">
        <f>'[4]2-PROJEÇÃO (GA)'!B59</f>
        <v>0</v>
      </c>
      <c r="C57" s="179">
        <f>'[4]2-PROJEÇÃO (GA)'!C59</f>
        <v>0</v>
      </c>
      <c r="D57" s="179">
        <f>'[4]2-PROJEÇÃO (GA)'!D59</f>
        <v>0</v>
      </c>
      <c r="E57" s="179">
        <f>'[4]2-PROJEÇÃO (GA)'!E59</f>
        <v>0</v>
      </c>
      <c r="F57" s="179">
        <f>'[4]2-PROJEÇÃO (GA)'!F59</f>
        <v>0</v>
      </c>
      <c r="G57" s="179">
        <f>'[4]2-PROJEÇÃO (GA)'!G59</f>
        <v>0</v>
      </c>
      <c r="H57" s="180">
        <f>'[4]2-PROJEÇÃO (GA)'!H59</f>
        <v>0</v>
      </c>
      <c r="I57" s="182">
        <f>'[4]2-PROJEÇÃO (GA)'!I59+'[4]2-PROJEÇÃO (GA)'!J59</f>
        <v>25.962785868719997</v>
      </c>
      <c r="J57" s="179">
        <f>'[4]2-PROJEÇÃO (GA)'!K59</f>
        <v>1162414.3422949105</v>
      </c>
      <c r="K57" s="179">
        <f>'[4]2-PROJEÇÃO (GA)'!L59</f>
        <v>364827.43113804678</v>
      </c>
      <c r="L57" s="179">
        <f>'[4]2-PROJEÇÃO (GA)'!M59</f>
        <v>0</v>
      </c>
      <c r="M57" s="179">
        <f>'[4]2-PROJEÇÃO (GA)'!N59</f>
        <v>46595.370497743155</v>
      </c>
      <c r="N57" s="180">
        <f>'[4]2-PROJEÇÃO (GA)'!O59</f>
        <v>1573837.1439307004</v>
      </c>
      <c r="O57" s="15">
        <f>'[4]2-PROJEÇÃO (GA)'!P59</f>
        <v>-1090133089.0677798</v>
      </c>
    </row>
    <row r="58" spans="1:15" x14ac:dyDescent="0.25">
      <c r="A58" s="13">
        <f t="shared" si="2"/>
        <v>2075</v>
      </c>
      <c r="B58" s="179">
        <f>'[4]2-PROJEÇÃO (GA)'!B60</f>
        <v>0</v>
      </c>
      <c r="C58" s="179">
        <f>'[4]2-PROJEÇÃO (GA)'!C60</f>
        <v>0</v>
      </c>
      <c r="D58" s="179">
        <f>'[4]2-PROJEÇÃO (GA)'!D60</f>
        <v>0</v>
      </c>
      <c r="E58" s="179">
        <f>'[4]2-PROJEÇÃO (GA)'!E60</f>
        <v>0</v>
      </c>
      <c r="F58" s="179">
        <f>'[4]2-PROJEÇÃO (GA)'!F60</f>
        <v>0</v>
      </c>
      <c r="G58" s="179">
        <f>'[4]2-PROJEÇÃO (GA)'!G60</f>
        <v>0</v>
      </c>
      <c r="H58" s="180">
        <f>'[4]2-PROJEÇÃO (GA)'!H60</f>
        <v>0</v>
      </c>
      <c r="I58" s="182">
        <f>'[4]2-PROJEÇÃO (GA)'!I60+'[4]2-PROJEÇÃO (GA)'!J60</f>
        <v>11.959641183620001</v>
      </c>
      <c r="J58" s="179">
        <f>'[4]2-PROJEÇÃO (GA)'!K60</f>
        <v>504181.86880983505</v>
      </c>
      <c r="K58" s="179">
        <f>'[4]2-PROJEÇÃO (GA)'!L60</f>
        <v>382146.02047635819</v>
      </c>
      <c r="L58" s="179">
        <f>'[4]2-PROJEÇÃO (GA)'!M60</f>
        <v>0</v>
      </c>
      <c r="M58" s="179">
        <f>'[4]2-PROJEÇÃO (GA)'!N60</f>
        <v>30544.835468659145</v>
      </c>
      <c r="N58" s="180">
        <f>'[4]2-PROJEÇÃO (GA)'!O60</f>
        <v>916872.72475485248</v>
      </c>
      <c r="O58" s="15">
        <f>'[4]2-PROJEÇÃO (GA)'!P60</f>
        <v>-1091049961.7925346</v>
      </c>
    </row>
    <row r="59" spans="1:15" x14ac:dyDescent="0.25">
      <c r="A59" s="183">
        <f t="shared" si="2"/>
        <v>2076</v>
      </c>
      <c r="B59" s="185">
        <f>'[4]2-PROJEÇÃO (GA)'!B61</f>
        <v>0</v>
      </c>
      <c r="C59" s="211">
        <f>'[4]2-PROJEÇÃO (GA)'!C61</f>
        <v>0</v>
      </c>
      <c r="D59" s="211">
        <f>'[4]2-PROJEÇÃO (GA)'!D61</f>
        <v>0</v>
      </c>
      <c r="E59" s="211">
        <f>'[4]2-PROJEÇÃO (GA)'!E61</f>
        <v>0</v>
      </c>
      <c r="F59" s="211">
        <f>'[4]2-PROJEÇÃO (GA)'!F61</f>
        <v>0</v>
      </c>
      <c r="G59" s="211">
        <f>'[4]2-PROJEÇÃO (GA)'!G61</f>
        <v>0</v>
      </c>
      <c r="H59" s="184">
        <f>'[4]2-PROJEÇÃO (GA)'!H61</f>
        <v>0</v>
      </c>
      <c r="I59" s="185">
        <f>'[4]2-PROJEÇÃO (GA)'!I61+'[4]2-PROJEÇÃO (GA)'!J61</f>
        <v>4</v>
      </c>
      <c r="J59" s="211">
        <f>'[4]2-PROJEÇÃO (GA)'!K61</f>
        <v>182335.63020137453</v>
      </c>
      <c r="K59" s="211">
        <f>'[4]2-PROJEÇÃO (GA)'!L61</f>
        <v>301699.41045687097</v>
      </c>
      <c r="L59" s="211">
        <f>'[4]2-PROJEÇÃO (GA)'!M61</f>
        <v>0</v>
      </c>
      <c r="M59" s="211">
        <f>'[4]2-PROJEÇÃO (GA)'!N61</f>
        <v>17726.557785723868</v>
      </c>
      <c r="N59" s="184">
        <f>'[4]2-PROJEÇÃO (GA)'!O61</f>
        <v>501761.59844396939</v>
      </c>
      <c r="O59" s="209">
        <f>'[4]2-PROJEÇÃO (GA)'!P61</f>
        <v>-1091551723.3909786</v>
      </c>
    </row>
    <row r="60" spans="1:15" x14ac:dyDescent="0.25">
      <c r="A60" s="13">
        <f>A59+1</f>
        <v>2077</v>
      </c>
      <c r="B60" s="182">
        <f>'[4]2-PROJEÇÃO (GA)'!B62</f>
        <v>0</v>
      </c>
      <c r="C60" s="179">
        <f>'[4]2-PROJEÇÃO (GA)'!C62</f>
        <v>0</v>
      </c>
      <c r="D60" s="179">
        <f>'[4]2-PROJEÇÃO (GA)'!D62</f>
        <v>0</v>
      </c>
      <c r="E60" s="179">
        <f>'[4]2-PROJEÇÃO (GA)'!E62</f>
        <v>0</v>
      </c>
      <c r="F60" s="179">
        <f>'[4]2-PROJEÇÃO (GA)'!F62</f>
        <v>0</v>
      </c>
      <c r="G60" s="179">
        <f>'[4]2-PROJEÇÃO (GA)'!G62</f>
        <v>0</v>
      </c>
      <c r="H60" s="180">
        <f>'[4]2-PROJEÇÃO (GA)'!H62</f>
        <v>0</v>
      </c>
      <c r="I60" s="182">
        <f>'[4]2-PROJEÇÃO (GA)'!I62+'[4]2-PROJEÇÃO (GA)'!J62</f>
        <v>2</v>
      </c>
      <c r="J60" s="179">
        <f>'[4]2-PROJEÇÃO (GA)'!K62</f>
        <v>86552.415704825748</v>
      </c>
      <c r="K60" s="179">
        <f>'[4]2-PROJEÇÃO (GA)'!L62</f>
        <v>324730.05204858241</v>
      </c>
      <c r="L60" s="179">
        <f>'[4]2-PROJEÇÃO (GA)'!M62</f>
        <v>0</v>
      </c>
      <c r="M60" s="179">
        <f>'[4]2-PROJEÇÃO (GA)'!N62</f>
        <v>9680.7008131649109</v>
      </c>
      <c r="N60" s="180">
        <f>'[4]2-PROJEÇÃO (GA)'!O62</f>
        <v>420963.16856657306</v>
      </c>
      <c r="O60" s="208">
        <f>'[4]2-PROJEÇÃO (GA)'!P62</f>
        <v>-1091972686.559545</v>
      </c>
    </row>
    <row r="61" spans="1:15" x14ac:dyDescent="0.25">
      <c r="A61" s="13">
        <f t="shared" ref="A61:A78" si="3">A60+1</f>
        <v>2078</v>
      </c>
      <c r="B61" s="182">
        <f>'[4]2-PROJEÇÃO (GA)'!B63</f>
        <v>0</v>
      </c>
      <c r="C61" s="179">
        <f>'[4]2-PROJEÇÃO (GA)'!C63</f>
        <v>0</v>
      </c>
      <c r="D61" s="179">
        <f>'[4]2-PROJEÇÃO (GA)'!D63</f>
        <v>0</v>
      </c>
      <c r="E61" s="179">
        <f>'[4]2-PROJEÇÃO (GA)'!E63</f>
        <v>0</v>
      </c>
      <c r="F61" s="179">
        <f>'[4]2-PROJEÇÃO (GA)'!F63</f>
        <v>0</v>
      </c>
      <c r="G61" s="179">
        <f>'[4]2-PROJEÇÃO (GA)'!G63</f>
        <v>0</v>
      </c>
      <c r="H61" s="180">
        <f>'[4]2-PROJEÇÃO (GA)'!H63</f>
        <v>0</v>
      </c>
      <c r="I61" s="182">
        <f>'[4]2-PROJEÇÃO (GA)'!I63+'[4]2-PROJEÇÃO (GA)'!J63</f>
        <v>2</v>
      </c>
      <c r="J61" s="179">
        <f>'[4]2-PROJEÇÃO (GA)'!K63</f>
        <v>87328.142129669839</v>
      </c>
      <c r="K61" s="179">
        <f>'[4]2-PROJEÇÃO (GA)'!L63</f>
        <v>352135.4234930416</v>
      </c>
      <c r="L61" s="179">
        <f>'[4]2-PROJEÇÃO (GA)'!M63</f>
        <v>0</v>
      </c>
      <c r="M61" s="179">
        <f>'[4]2-PROJEÇÃO (GA)'!N63</f>
        <v>8225.6493550681625</v>
      </c>
      <c r="N61" s="180">
        <f>'[4]2-PROJEÇÃO (GA)'!O63</f>
        <v>447689.2149777796</v>
      </c>
      <c r="O61" s="15">
        <f>'[4]2-PROJEÇÃO (GA)'!P63</f>
        <v>-1092420375.7745228</v>
      </c>
    </row>
    <row r="62" spans="1:15" x14ac:dyDescent="0.25">
      <c r="A62" s="13">
        <f t="shared" si="3"/>
        <v>2079</v>
      </c>
      <c r="B62" s="182">
        <f>'[4]2-PROJEÇÃO (GA)'!B64</f>
        <v>0</v>
      </c>
      <c r="C62" s="179">
        <f>'[4]2-PROJEÇÃO (GA)'!C64</f>
        <v>0</v>
      </c>
      <c r="D62" s="179">
        <f>'[4]2-PROJEÇÃO (GA)'!D64</f>
        <v>0</v>
      </c>
      <c r="E62" s="179">
        <f>'[4]2-PROJEÇÃO (GA)'!E64</f>
        <v>0</v>
      </c>
      <c r="F62" s="179">
        <f>'[4]2-PROJEÇÃO (GA)'!F64</f>
        <v>0</v>
      </c>
      <c r="G62" s="179">
        <f>'[4]2-PROJEÇÃO (GA)'!G64</f>
        <v>0</v>
      </c>
      <c r="H62" s="180">
        <f>'[4]2-PROJEÇÃO (GA)'!H64</f>
        <v>0</v>
      </c>
      <c r="I62" s="182">
        <f>'[4]2-PROJEÇÃO (GA)'!I64+'[4]2-PROJEÇÃO (GA)'!J64</f>
        <v>2</v>
      </c>
      <c r="J62" s="179">
        <f>'[4]2-PROJEÇÃO (GA)'!K64</f>
        <v>88101.239147011685</v>
      </c>
      <c r="K62" s="179">
        <f>'[4]2-PROJEÇÃO (GA)'!L64</f>
        <v>382815.17348121881</v>
      </c>
      <c r="L62" s="179">
        <f>'[4]2-PROJEÇÃO (GA)'!M64</f>
        <v>0</v>
      </c>
      <c r="M62" s="179">
        <f>'[4]2-PROJEÇÃO (GA)'!N64</f>
        <v>8789.2713124542297</v>
      </c>
      <c r="N62" s="180">
        <f>'[4]2-PROJEÇÃO (GA)'!O64</f>
        <v>479705.68394068477</v>
      </c>
      <c r="O62" s="15">
        <f>'[4]2-PROJEÇÃO (GA)'!P64</f>
        <v>-1092900081.4584634</v>
      </c>
    </row>
    <row r="63" spans="1:15" x14ac:dyDescent="0.25">
      <c r="A63" s="13">
        <f t="shared" si="3"/>
        <v>2080</v>
      </c>
      <c r="B63" s="182">
        <f>'[4]2-PROJEÇÃO (GA)'!B65</f>
        <v>0</v>
      </c>
      <c r="C63" s="179">
        <f>'[4]2-PROJEÇÃO (GA)'!C65</f>
        <v>0</v>
      </c>
      <c r="D63" s="179">
        <f>'[4]2-PROJEÇÃO (GA)'!D65</f>
        <v>0</v>
      </c>
      <c r="E63" s="179">
        <f>'[4]2-PROJEÇÃO (GA)'!E65</f>
        <v>0</v>
      </c>
      <c r="F63" s="179">
        <f>'[4]2-PROJEÇÃO (GA)'!F65</f>
        <v>0</v>
      </c>
      <c r="G63" s="179">
        <f>'[4]2-PROJEÇÃO (GA)'!G65</f>
        <v>0</v>
      </c>
      <c r="H63" s="180">
        <f>'[4]2-PROJEÇÃO (GA)'!H65</f>
        <v>0</v>
      </c>
      <c r="I63" s="182">
        <f>'[4]2-PROJEÇÃO (GA)'!I65+'[4]2-PROJEÇÃO (GA)'!J65</f>
        <v>2</v>
      </c>
      <c r="J63" s="179">
        <f>'[4]2-PROJEÇÃO (GA)'!K65</f>
        <v>88869.582314151165</v>
      </c>
      <c r="K63" s="179">
        <f>'[4]2-PROJEÇÃO (GA)'!L65</f>
        <v>417010.47703971236</v>
      </c>
      <c r="L63" s="179">
        <f>'[4]2-PROJEÇÃO (GA)'!M65</f>
        <v>0</v>
      </c>
      <c r="M63" s="179">
        <f>'[4]2-PROJEÇÃO (GA)'!N65</f>
        <v>9418.32825256461</v>
      </c>
      <c r="N63" s="180">
        <f>'[4]2-PROJEÇÃO (GA)'!O65</f>
        <v>515298.38760642812</v>
      </c>
      <c r="O63" s="15">
        <f>'[4]2-PROJEÇÃO (GA)'!P65</f>
        <v>-1093415379.8460698</v>
      </c>
    </row>
    <row r="64" spans="1:15" x14ac:dyDescent="0.25">
      <c r="A64" s="13">
        <f t="shared" si="3"/>
        <v>2081</v>
      </c>
      <c r="B64" s="182">
        <f>'[4]2-PROJEÇÃO (GA)'!B66</f>
        <v>0</v>
      </c>
      <c r="C64" s="179">
        <f>'[4]2-PROJEÇÃO (GA)'!C66</f>
        <v>0</v>
      </c>
      <c r="D64" s="179">
        <f>'[4]2-PROJEÇÃO (GA)'!D66</f>
        <v>0</v>
      </c>
      <c r="E64" s="179">
        <f>'[4]2-PROJEÇÃO (GA)'!E66</f>
        <v>0</v>
      </c>
      <c r="F64" s="179">
        <f>'[4]2-PROJEÇÃO (GA)'!F66</f>
        <v>0</v>
      </c>
      <c r="G64" s="179">
        <f>'[4]2-PROJEÇÃO (GA)'!G66</f>
        <v>0</v>
      </c>
      <c r="H64" s="180">
        <f>'[4]2-PROJEÇÃO (GA)'!H66</f>
        <v>0</v>
      </c>
      <c r="I64" s="182">
        <f>'[4]2-PROJEÇÃO (GA)'!I66+'[4]2-PROJEÇÃO (GA)'!J66</f>
        <v>2</v>
      </c>
      <c r="J64" s="179">
        <f>'[4]2-PROJEÇÃO (GA)'!K66</f>
        <v>89633.177710899268</v>
      </c>
      <c r="K64" s="179">
        <f>'[4]2-PROJEÇÃO (GA)'!L66</f>
        <v>454078.53606481571</v>
      </c>
      <c r="L64" s="179">
        <f>'[4]2-PROJEÇÃO (GA)'!M66</f>
        <v>0</v>
      </c>
      <c r="M64" s="179">
        <f>'[4]2-PROJEÇÃO (GA)'!N66</f>
        <v>10117.601187077271</v>
      </c>
      <c r="N64" s="180">
        <f>'[4]2-PROJEÇÃO (GA)'!O66</f>
        <v>553829.31496279221</v>
      </c>
      <c r="O64" s="15">
        <f>'[4]2-PROJEÇÃO (GA)'!P66</f>
        <v>-1093969209.1610327</v>
      </c>
    </row>
    <row r="65" spans="1:15" x14ac:dyDescent="0.25">
      <c r="A65" s="13">
        <f t="shared" si="3"/>
        <v>2082</v>
      </c>
      <c r="B65" s="182">
        <f>'[4]2-PROJEÇÃO (GA)'!B67</f>
        <v>0</v>
      </c>
      <c r="C65" s="179">
        <f>'[4]2-PROJEÇÃO (GA)'!C67</f>
        <v>0</v>
      </c>
      <c r="D65" s="179">
        <f>'[4]2-PROJEÇÃO (GA)'!D67</f>
        <v>0</v>
      </c>
      <c r="E65" s="179">
        <f>'[4]2-PROJEÇÃO (GA)'!E67</f>
        <v>0</v>
      </c>
      <c r="F65" s="179">
        <f>'[4]2-PROJEÇÃO (GA)'!F67</f>
        <v>0</v>
      </c>
      <c r="G65" s="179">
        <f>'[4]2-PROJEÇÃO (GA)'!G67</f>
        <v>0</v>
      </c>
      <c r="H65" s="180">
        <f>'[4]2-PROJEÇÃO (GA)'!H67</f>
        <v>0</v>
      </c>
      <c r="I65" s="182">
        <f>'[4]2-PROJEÇÃO (GA)'!I67+'[4]2-PROJEÇÃO (GA)'!J67</f>
        <v>0</v>
      </c>
      <c r="J65" s="179">
        <f>'[4]2-PROJEÇÃO (GA)'!K67</f>
        <v>0</v>
      </c>
      <c r="K65" s="179">
        <f>'[4]2-PROJEÇÃO (GA)'!L67</f>
        <v>0</v>
      </c>
      <c r="L65" s="179">
        <f>'[4]2-PROJEÇÃO (GA)'!M67</f>
        <v>0</v>
      </c>
      <c r="M65" s="179">
        <f>'[4]2-PROJEÇÃO (GA)'!N67</f>
        <v>10874.2342755143</v>
      </c>
      <c r="N65" s="180">
        <f>'[4]2-PROJEÇÃO (GA)'!O67</f>
        <v>10874.2342755143</v>
      </c>
      <c r="O65" s="15">
        <f>'[4]2-PROJEÇÃO (GA)'!P67</f>
        <v>-1093980083.3953083</v>
      </c>
    </row>
    <row r="66" spans="1:15" x14ac:dyDescent="0.25">
      <c r="A66" s="13">
        <f t="shared" si="3"/>
        <v>2083</v>
      </c>
      <c r="B66" s="182">
        <f>'[4]2-PROJEÇÃO (GA)'!B68</f>
        <v>0</v>
      </c>
      <c r="C66" s="179">
        <f>'[4]2-PROJEÇÃO (GA)'!C68</f>
        <v>0</v>
      </c>
      <c r="D66" s="179">
        <f>'[4]2-PROJEÇÃO (GA)'!D68</f>
        <v>0</v>
      </c>
      <c r="E66" s="179">
        <f>'[4]2-PROJEÇÃO (GA)'!E68</f>
        <v>0</v>
      </c>
      <c r="F66" s="179">
        <f>'[4]2-PROJEÇÃO (GA)'!F68</f>
        <v>0</v>
      </c>
      <c r="G66" s="179">
        <f>'[4]2-PROJEÇÃO (GA)'!G68</f>
        <v>0</v>
      </c>
      <c r="H66" s="180">
        <f>'[4]2-PROJEÇÃO (GA)'!H68</f>
        <v>0</v>
      </c>
      <c r="I66" s="182">
        <f>'[4]2-PROJEÇÃO (GA)'!I68+'[4]2-PROJEÇÃO (GA)'!J68</f>
        <v>0</v>
      </c>
      <c r="J66" s="179">
        <f>'[4]2-PROJEÇÃO (GA)'!K68</f>
        <v>0</v>
      </c>
      <c r="K66" s="179">
        <f>'[4]2-PROJEÇÃO (GA)'!L68</f>
        <v>0</v>
      </c>
      <c r="L66" s="179">
        <f>'[4]2-PROJEÇÃO (GA)'!M68</f>
        <v>0</v>
      </c>
      <c r="M66" s="179">
        <f>'[4]2-PROJEÇÃO (GA)'!N68</f>
        <v>0</v>
      </c>
      <c r="N66" s="180">
        <f>'[4]2-PROJEÇÃO (GA)'!O68</f>
        <v>0</v>
      </c>
      <c r="O66" s="15">
        <f>'[4]2-PROJEÇÃO (GA)'!P68</f>
        <v>-1093980083.3953083</v>
      </c>
    </row>
    <row r="67" spans="1:15" x14ac:dyDescent="0.25">
      <c r="A67" s="13">
        <f t="shared" si="3"/>
        <v>2084</v>
      </c>
      <c r="B67" s="182">
        <f>'[4]2-PROJEÇÃO (GA)'!B69</f>
        <v>0</v>
      </c>
      <c r="C67" s="179">
        <f>'[4]2-PROJEÇÃO (GA)'!C69</f>
        <v>0</v>
      </c>
      <c r="D67" s="179">
        <f>'[4]2-PROJEÇÃO (GA)'!D69</f>
        <v>0</v>
      </c>
      <c r="E67" s="179">
        <f>'[4]2-PROJEÇÃO (GA)'!E69</f>
        <v>0</v>
      </c>
      <c r="F67" s="179">
        <f>'[4]2-PROJEÇÃO (GA)'!F69</f>
        <v>0</v>
      </c>
      <c r="G67" s="179">
        <f>'[4]2-PROJEÇÃO (GA)'!G69</f>
        <v>0</v>
      </c>
      <c r="H67" s="180">
        <f>'[4]2-PROJEÇÃO (GA)'!H69</f>
        <v>0</v>
      </c>
      <c r="I67" s="182">
        <f>'[4]2-PROJEÇÃO (GA)'!I69+'[4]2-PROJEÇÃO (GA)'!J69</f>
        <v>0</v>
      </c>
      <c r="J67" s="179">
        <f>'[4]2-PROJEÇÃO (GA)'!K69</f>
        <v>0</v>
      </c>
      <c r="K67" s="179">
        <f>'[4]2-PROJEÇÃO (GA)'!L69</f>
        <v>0</v>
      </c>
      <c r="L67" s="179">
        <f>'[4]2-PROJEÇÃO (GA)'!M69</f>
        <v>0</v>
      </c>
      <c r="M67" s="179">
        <f>'[4]2-PROJEÇÃO (GA)'!N69</f>
        <v>0</v>
      </c>
      <c r="N67" s="180">
        <f>'[4]2-PROJEÇÃO (GA)'!O69</f>
        <v>0</v>
      </c>
      <c r="O67" s="15">
        <f>'[4]2-PROJEÇÃO (GA)'!P69</f>
        <v>-1093980083.3953083</v>
      </c>
    </row>
    <row r="68" spans="1:15" x14ac:dyDescent="0.25">
      <c r="A68" s="13">
        <f t="shared" si="3"/>
        <v>2085</v>
      </c>
      <c r="B68" s="182">
        <f>'[4]2-PROJEÇÃO (GA)'!B70</f>
        <v>0</v>
      </c>
      <c r="C68" s="179">
        <f>'[4]2-PROJEÇÃO (GA)'!C70</f>
        <v>0</v>
      </c>
      <c r="D68" s="179">
        <f>'[4]2-PROJEÇÃO (GA)'!D70</f>
        <v>0</v>
      </c>
      <c r="E68" s="179">
        <f>'[4]2-PROJEÇÃO (GA)'!E70</f>
        <v>0</v>
      </c>
      <c r="F68" s="179">
        <f>'[4]2-PROJEÇÃO (GA)'!F70</f>
        <v>0</v>
      </c>
      <c r="G68" s="179">
        <f>'[4]2-PROJEÇÃO (GA)'!G70</f>
        <v>0</v>
      </c>
      <c r="H68" s="180">
        <f>'[4]2-PROJEÇÃO (GA)'!H70</f>
        <v>0</v>
      </c>
      <c r="I68" s="182">
        <f>'[4]2-PROJEÇÃO (GA)'!I70+'[4]2-PROJEÇÃO (GA)'!J70</f>
        <v>0</v>
      </c>
      <c r="J68" s="179">
        <f>'[4]2-PROJEÇÃO (GA)'!K70</f>
        <v>0</v>
      </c>
      <c r="K68" s="179">
        <f>'[4]2-PROJEÇÃO (GA)'!L70</f>
        <v>0</v>
      </c>
      <c r="L68" s="179">
        <f>'[4]2-PROJEÇÃO (GA)'!M70</f>
        <v>0</v>
      </c>
      <c r="M68" s="179">
        <f>'[4]2-PROJEÇÃO (GA)'!N70</f>
        <v>0</v>
      </c>
      <c r="N68" s="180">
        <f>'[4]2-PROJEÇÃO (GA)'!O70</f>
        <v>0</v>
      </c>
      <c r="O68" s="15">
        <f>'[4]2-PROJEÇÃO (GA)'!P70</f>
        <v>-1093980083.3953083</v>
      </c>
    </row>
    <row r="69" spans="1:15" x14ac:dyDescent="0.25">
      <c r="A69" s="13">
        <f t="shared" si="3"/>
        <v>2086</v>
      </c>
      <c r="B69" s="182">
        <f>'[4]2-PROJEÇÃO (GA)'!B71</f>
        <v>0</v>
      </c>
      <c r="C69" s="179">
        <f>'[4]2-PROJEÇÃO (GA)'!C71</f>
        <v>0</v>
      </c>
      <c r="D69" s="179">
        <f>'[4]2-PROJEÇÃO (GA)'!D71</f>
        <v>0</v>
      </c>
      <c r="E69" s="179">
        <f>'[4]2-PROJEÇÃO (GA)'!E71</f>
        <v>0</v>
      </c>
      <c r="F69" s="179">
        <f>'[4]2-PROJEÇÃO (GA)'!F71</f>
        <v>0</v>
      </c>
      <c r="G69" s="179">
        <f>'[4]2-PROJEÇÃO (GA)'!G71</f>
        <v>0</v>
      </c>
      <c r="H69" s="180">
        <f>'[4]2-PROJEÇÃO (GA)'!H71</f>
        <v>0</v>
      </c>
      <c r="I69" s="182">
        <f>'[4]2-PROJEÇÃO (GA)'!I71+'[4]2-PROJEÇÃO (GA)'!J71</f>
        <v>0</v>
      </c>
      <c r="J69" s="179">
        <f>'[4]2-PROJEÇÃO (GA)'!K71</f>
        <v>0</v>
      </c>
      <c r="K69" s="179">
        <f>'[4]2-PROJEÇÃO (GA)'!L71</f>
        <v>0</v>
      </c>
      <c r="L69" s="179">
        <f>'[4]2-PROJEÇÃO (GA)'!M71</f>
        <v>0</v>
      </c>
      <c r="M69" s="179">
        <f>'[4]2-PROJEÇÃO (GA)'!N71</f>
        <v>0</v>
      </c>
      <c r="N69" s="180">
        <f>'[4]2-PROJEÇÃO (GA)'!O71</f>
        <v>0</v>
      </c>
      <c r="O69" s="15">
        <f>'[4]2-PROJEÇÃO (GA)'!P71</f>
        <v>-1093980083.3953083</v>
      </c>
    </row>
    <row r="70" spans="1:15" x14ac:dyDescent="0.25">
      <c r="A70" s="13">
        <f t="shared" si="3"/>
        <v>2087</v>
      </c>
      <c r="B70" s="182">
        <f>'[4]2-PROJEÇÃO (GA)'!B72</f>
        <v>0</v>
      </c>
      <c r="C70" s="179">
        <f>'[4]2-PROJEÇÃO (GA)'!C72</f>
        <v>0</v>
      </c>
      <c r="D70" s="179">
        <f>'[4]2-PROJEÇÃO (GA)'!D72</f>
        <v>0</v>
      </c>
      <c r="E70" s="179">
        <f>'[4]2-PROJEÇÃO (GA)'!E72</f>
        <v>0</v>
      </c>
      <c r="F70" s="179">
        <f>'[4]2-PROJEÇÃO (GA)'!F72</f>
        <v>0</v>
      </c>
      <c r="G70" s="179">
        <f>'[4]2-PROJEÇÃO (GA)'!G72</f>
        <v>0</v>
      </c>
      <c r="H70" s="180">
        <f>'[4]2-PROJEÇÃO (GA)'!H72</f>
        <v>0</v>
      </c>
      <c r="I70" s="182">
        <f>'[4]2-PROJEÇÃO (GA)'!I72+'[4]2-PROJEÇÃO (GA)'!J72</f>
        <v>0</v>
      </c>
      <c r="J70" s="179">
        <f>'[4]2-PROJEÇÃO (GA)'!K72</f>
        <v>0</v>
      </c>
      <c r="K70" s="179">
        <f>'[4]2-PROJEÇÃO (GA)'!L72</f>
        <v>0</v>
      </c>
      <c r="L70" s="179">
        <f>'[4]2-PROJEÇÃO (GA)'!M72</f>
        <v>0</v>
      </c>
      <c r="M70" s="179">
        <f>'[4]2-PROJEÇÃO (GA)'!N72</f>
        <v>0</v>
      </c>
      <c r="N70" s="180">
        <f>'[4]2-PROJEÇÃO (GA)'!O72</f>
        <v>0</v>
      </c>
      <c r="O70" s="15">
        <f>'[4]2-PROJEÇÃO (GA)'!P72</f>
        <v>-1093980083.3953083</v>
      </c>
    </row>
    <row r="71" spans="1:15" x14ac:dyDescent="0.25">
      <c r="A71" s="13">
        <f t="shared" si="3"/>
        <v>2088</v>
      </c>
      <c r="B71" s="182">
        <f>'[4]2-PROJEÇÃO (GA)'!B73</f>
        <v>0</v>
      </c>
      <c r="C71" s="179">
        <f>'[4]2-PROJEÇÃO (GA)'!C73</f>
        <v>0</v>
      </c>
      <c r="D71" s="179">
        <f>'[4]2-PROJEÇÃO (GA)'!D73</f>
        <v>0</v>
      </c>
      <c r="E71" s="179">
        <f>'[4]2-PROJEÇÃO (GA)'!E73</f>
        <v>0</v>
      </c>
      <c r="F71" s="179">
        <f>'[4]2-PROJEÇÃO (GA)'!F73</f>
        <v>0</v>
      </c>
      <c r="G71" s="179">
        <f>'[4]2-PROJEÇÃO (GA)'!G73</f>
        <v>0</v>
      </c>
      <c r="H71" s="180">
        <f>'[4]2-PROJEÇÃO (GA)'!H73</f>
        <v>0</v>
      </c>
      <c r="I71" s="182">
        <f>'[4]2-PROJEÇÃO (GA)'!I73+'[4]2-PROJEÇÃO (GA)'!J73</f>
        <v>0</v>
      </c>
      <c r="J71" s="179">
        <f>'[4]2-PROJEÇÃO (GA)'!K73</f>
        <v>0</v>
      </c>
      <c r="K71" s="179">
        <f>'[4]2-PROJEÇÃO (GA)'!L73</f>
        <v>0</v>
      </c>
      <c r="L71" s="179">
        <f>'[4]2-PROJEÇÃO (GA)'!M73</f>
        <v>0</v>
      </c>
      <c r="M71" s="179">
        <f>'[4]2-PROJEÇÃO (GA)'!N73</f>
        <v>0</v>
      </c>
      <c r="N71" s="180">
        <f>'[4]2-PROJEÇÃO (GA)'!O73</f>
        <v>0</v>
      </c>
      <c r="O71" s="15">
        <f>'[4]2-PROJEÇÃO (GA)'!P73</f>
        <v>-1093980083.3953083</v>
      </c>
    </row>
    <row r="72" spans="1:15" x14ac:dyDescent="0.25">
      <c r="A72" s="13">
        <f t="shared" si="3"/>
        <v>2089</v>
      </c>
      <c r="B72" s="182">
        <f>'[4]2-PROJEÇÃO (GA)'!B74</f>
        <v>0</v>
      </c>
      <c r="C72" s="179">
        <f>'[4]2-PROJEÇÃO (GA)'!C74</f>
        <v>0</v>
      </c>
      <c r="D72" s="179">
        <f>'[4]2-PROJEÇÃO (GA)'!D74</f>
        <v>0</v>
      </c>
      <c r="E72" s="179">
        <f>'[4]2-PROJEÇÃO (GA)'!E74</f>
        <v>0</v>
      </c>
      <c r="F72" s="179">
        <f>'[4]2-PROJEÇÃO (GA)'!F74</f>
        <v>0</v>
      </c>
      <c r="G72" s="179">
        <f>'[4]2-PROJEÇÃO (GA)'!G74</f>
        <v>0</v>
      </c>
      <c r="H72" s="180">
        <f>'[4]2-PROJEÇÃO (GA)'!H74</f>
        <v>0</v>
      </c>
      <c r="I72" s="182">
        <f>'[4]2-PROJEÇÃO (GA)'!I74+'[4]2-PROJEÇÃO (GA)'!J74</f>
        <v>0</v>
      </c>
      <c r="J72" s="179">
        <f>'[4]2-PROJEÇÃO (GA)'!K74</f>
        <v>0</v>
      </c>
      <c r="K72" s="179">
        <f>'[4]2-PROJEÇÃO (GA)'!L74</f>
        <v>0</v>
      </c>
      <c r="L72" s="179">
        <f>'[4]2-PROJEÇÃO (GA)'!M74</f>
        <v>0</v>
      </c>
      <c r="M72" s="179">
        <f>'[4]2-PROJEÇÃO (GA)'!N74</f>
        <v>0</v>
      </c>
      <c r="N72" s="180">
        <f>'[4]2-PROJEÇÃO (GA)'!O74</f>
        <v>0</v>
      </c>
      <c r="O72" s="15">
        <f>'[4]2-PROJEÇÃO (GA)'!P74</f>
        <v>-1093980083.3953083</v>
      </c>
    </row>
    <row r="73" spans="1:15" x14ac:dyDescent="0.25">
      <c r="A73" s="13">
        <f t="shared" si="3"/>
        <v>2090</v>
      </c>
      <c r="B73" s="182">
        <f>'[4]2-PROJEÇÃO (GA)'!B75</f>
        <v>0</v>
      </c>
      <c r="C73" s="179">
        <f>'[4]2-PROJEÇÃO (GA)'!C75</f>
        <v>0</v>
      </c>
      <c r="D73" s="179">
        <f>'[4]2-PROJEÇÃO (GA)'!D75</f>
        <v>0</v>
      </c>
      <c r="E73" s="179">
        <f>'[4]2-PROJEÇÃO (GA)'!E75</f>
        <v>0</v>
      </c>
      <c r="F73" s="179">
        <f>'[4]2-PROJEÇÃO (GA)'!F75</f>
        <v>0</v>
      </c>
      <c r="G73" s="179">
        <f>'[4]2-PROJEÇÃO (GA)'!G75</f>
        <v>0</v>
      </c>
      <c r="H73" s="180">
        <f>'[4]2-PROJEÇÃO (GA)'!H75</f>
        <v>0</v>
      </c>
      <c r="I73" s="182">
        <f>'[4]2-PROJEÇÃO (GA)'!I75+'[4]2-PROJEÇÃO (GA)'!J75</f>
        <v>0</v>
      </c>
      <c r="J73" s="179">
        <f>'[4]2-PROJEÇÃO (GA)'!K75</f>
        <v>0</v>
      </c>
      <c r="K73" s="179">
        <f>'[4]2-PROJEÇÃO (GA)'!L75</f>
        <v>0</v>
      </c>
      <c r="L73" s="179">
        <f>'[4]2-PROJEÇÃO (GA)'!M75</f>
        <v>0</v>
      </c>
      <c r="M73" s="179">
        <f>'[4]2-PROJEÇÃO (GA)'!N75</f>
        <v>0</v>
      </c>
      <c r="N73" s="180">
        <f>'[4]2-PROJEÇÃO (GA)'!O75</f>
        <v>0</v>
      </c>
      <c r="O73" s="15">
        <f>'[4]2-PROJEÇÃO (GA)'!P75</f>
        <v>-1093980083.3953083</v>
      </c>
    </row>
    <row r="74" spans="1:15" x14ac:dyDescent="0.25">
      <c r="A74" s="13">
        <f t="shared" si="3"/>
        <v>2091</v>
      </c>
      <c r="B74" s="182">
        <f>'[4]2-PROJEÇÃO (GA)'!B76</f>
        <v>0</v>
      </c>
      <c r="C74" s="179">
        <f>'[4]2-PROJEÇÃO (GA)'!C76</f>
        <v>0</v>
      </c>
      <c r="D74" s="179">
        <f>'[4]2-PROJEÇÃO (GA)'!D76</f>
        <v>0</v>
      </c>
      <c r="E74" s="179">
        <f>'[4]2-PROJEÇÃO (GA)'!E76</f>
        <v>0</v>
      </c>
      <c r="F74" s="179">
        <f>'[4]2-PROJEÇÃO (GA)'!F76</f>
        <v>0</v>
      </c>
      <c r="G74" s="179">
        <f>'[4]2-PROJEÇÃO (GA)'!G76</f>
        <v>0</v>
      </c>
      <c r="H74" s="180">
        <f>'[4]2-PROJEÇÃO (GA)'!H76</f>
        <v>0</v>
      </c>
      <c r="I74" s="182">
        <f>'[4]2-PROJEÇÃO (GA)'!I76+'[4]2-PROJEÇÃO (GA)'!J76</f>
        <v>0</v>
      </c>
      <c r="J74" s="179">
        <f>'[4]2-PROJEÇÃO (GA)'!K76</f>
        <v>0</v>
      </c>
      <c r="K74" s="179">
        <f>'[4]2-PROJEÇÃO (GA)'!L76</f>
        <v>0</v>
      </c>
      <c r="L74" s="179">
        <f>'[4]2-PROJEÇÃO (GA)'!M76</f>
        <v>0</v>
      </c>
      <c r="M74" s="179">
        <f>'[4]2-PROJEÇÃO (GA)'!N76</f>
        <v>0</v>
      </c>
      <c r="N74" s="180">
        <f>'[4]2-PROJEÇÃO (GA)'!O76</f>
        <v>0</v>
      </c>
      <c r="O74" s="15">
        <f>'[4]2-PROJEÇÃO (GA)'!P76</f>
        <v>-1093980083.3953083</v>
      </c>
    </row>
    <row r="75" spans="1:15" x14ac:dyDescent="0.25">
      <c r="A75" s="13">
        <f t="shared" si="3"/>
        <v>2092</v>
      </c>
      <c r="B75" s="182">
        <f>'[4]2-PROJEÇÃO (GA)'!B77</f>
        <v>0</v>
      </c>
      <c r="C75" s="179">
        <f>'[4]2-PROJEÇÃO (GA)'!C77</f>
        <v>0</v>
      </c>
      <c r="D75" s="179">
        <f>'[4]2-PROJEÇÃO (GA)'!D77</f>
        <v>0</v>
      </c>
      <c r="E75" s="179">
        <f>'[4]2-PROJEÇÃO (GA)'!E77</f>
        <v>0</v>
      </c>
      <c r="F75" s="179">
        <f>'[4]2-PROJEÇÃO (GA)'!F77</f>
        <v>0</v>
      </c>
      <c r="G75" s="179">
        <f>'[4]2-PROJEÇÃO (GA)'!G77</f>
        <v>0</v>
      </c>
      <c r="H75" s="180">
        <f>'[4]2-PROJEÇÃO (GA)'!H77</f>
        <v>0</v>
      </c>
      <c r="I75" s="182">
        <f>'[4]2-PROJEÇÃO (GA)'!I77+'[4]2-PROJEÇÃO (GA)'!J77</f>
        <v>0</v>
      </c>
      <c r="J75" s="179">
        <f>'[4]2-PROJEÇÃO (GA)'!K77</f>
        <v>0</v>
      </c>
      <c r="K75" s="179">
        <f>'[4]2-PROJEÇÃO (GA)'!L77</f>
        <v>0</v>
      </c>
      <c r="L75" s="179">
        <f>'[4]2-PROJEÇÃO (GA)'!M77</f>
        <v>0</v>
      </c>
      <c r="M75" s="179">
        <f>'[4]2-PROJEÇÃO (GA)'!N77</f>
        <v>0</v>
      </c>
      <c r="N75" s="180">
        <f>'[4]2-PROJEÇÃO (GA)'!O77</f>
        <v>0</v>
      </c>
      <c r="O75" s="15">
        <f>'[4]2-PROJEÇÃO (GA)'!P77</f>
        <v>-1093980083.3953083</v>
      </c>
    </row>
    <row r="76" spans="1:15" x14ac:dyDescent="0.25">
      <c r="A76" s="13">
        <f t="shared" si="3"/>
        <v>2093</v>
      </c>
      <c r="B76" s="182">
        <f>'[4]2-PROJEÇÃO (GA)'!B78</f>
        <v>0</v>
      </c>
      <c r="C76" s="179">
        <f>'[4]2-PROJEÇÃO (GA)'!C78</f>
        <v>0</v>
      </c>
      <c r="D76" s="179">
        <f>'[4]2-PROJEÇÃO (GA)'!D78</f>
        <v>0</v>
      </c>
      <c r="E76" s="179">
        <f>'[4]2-PROJEÇÃO (GA)'!E78</f>
        <v>0</v>
      </c>
      <c r="F76" s="179">
        <f>'[4]2-PROJEÇÃO (GA)'!F78</f>
        <v>0</v>
      </c>
      <c r="G76" s="179">
        <f>'[4]2-PROJEÇÃO (GA)'!G78</f>
        <v>0</v>
      </c>
      <c r="H76" s="180">
        <f>'[4]2-PROJEÇÃO (GA)'!H78</f>
        <v>0</v>
      </c>
      <c r="I76" s="182">
        <f>'[4]2-PROJEÇÃO (GA)'!I78+'[4]2-PROJEÇÃO (GA)'!J78</f>
        <v>0</v>
      </c>
      <c r="J76" s="179">
        <f>'[4]2-PROJEÇÃO (GA)'!K78</f>
        <v>0</v>
      </c>
      <c r="K76" s="179">
        <f>'[4]2-PROJEÇÃO (GA)'!L78</f>
        <v>0</v>
      </c>
      <c r="L76" s="179">
        <f>'[4]2-PROJEÇÃO (GA)'!M78</f>
        <v>0</v>
      </c>
      <c r="M76" s="179">
        <f>'[4]2-PROJEÇÃO (GA)'!N78</f>
        <v>0</v>
      </c>
      <c r="N76" s="180">
        <f>'[4]2-PROJEÇÃO (GA)'!O78</f>
        <v>0</v>
      </c>
      <c r="O76" s="15">
        <f>'[4]2-PROJEÇÃO (GA)'!P78</f>
        <v>-1093980083.3953083</v>
      </c>
    </row>
    <row r="77" spans="1:15" x14ac:dyDescent="0.25">
      <c r="A77" s="13">
        <f t="shared" si="3"/>
        <v>2094</v>
      </c>
      <c r="B77" s="182">
        <f>'[4]2-PROJEÇÃO (GA)'!B79</f>
        <v>0</v>
      </c>
      <c r="C77" s="179">
        <f>'[4]2-PROJEÇÃO (GA)'!C79</f>
        <v>0</v>
      </c>
      <c r="D77" s="179">
        <f>'[4]2-PROJEÇÃO (GA)'!D79</f>
        <v>0</v>
      </c>
      <c r="E77" s="179">
        <f>'[4]2-PROJEÇÃO (GA)'!E79</f>
        <v>0</v>
      </c>
      <c r="F77" s="179">
        <f>'[4]2-PROJEÇÃO (GA)'!F79</f>
        <v>0</v>
      </c>
      <c r="G77" s="179">
        <f>'[4]2-PROJEÇÃO (GA)'!G79</f>
        <v>0</v>
      </c>
      <c r="H77" s="180">
        <f>'[4]2-PROJEÇÃO (GA)'!H79</f>
        <v>0</v>
      </c>
      <c r="I77" s="182">
        <f>'[4]2-PROJEÇÃO (GA)'!I79+'[4]2-PROJEÇÃO (GA)'!J79</f>
        <v>0</v>
      </c>
      <c r="J77" s="179">
        <f>'[4]2-PROJEÇÃO (GA)'!K79</f>
        <v>0</v>
      </c>
      <c r="K77" s="179">
        <f>'[4]2-PROJEÇÃO (GA)'!L79</f>
        <v>0</v>
      </c>
      <c r="L77" s="179">
        <f>'[4]2-PROJEÇÃO (GA)'!M79</f>
        <v>0</v>
      </c>
      <c r="M77" s="179">
        <f>'[4]2-PROJEÇÃO (GA)'!N79</f>
        <v>0</v>
      </c>
      <c r="N77" s="180">
        <f>'[4]2-PROJEÇÃO (GA)'!O79</f>
        <v>0</v>
      </c>
      <c r="O77" s="15">
        <f>'[4]2-PROJEÇÃO (GA)'!P79</f>
        <v>-1093980083.3953083</v>
      </c>
    </row>
    <row r="78" spans="1:15" x14ac:dyDescent="0.25">
      <c r="A78" s="13">
        <f t="shared" si="3"/>
        <v>2095</v>
      </c>
      <c r="B78" s="186">
        <f>'[4]2-PROJEÇÃO (GA)'!B80</f>
        <v>0</v>
      </c>
      <c r="C78" s="187">
        <f>'[4]2-PROJEÇÃO (GA)'!C80</f>
        <v>0</v>
      </c>
      <c r="D78" s="187">
        <f>'[4]2-PROJEÇÃO (GA)'!D80</f>
        <v>0</v>
      </c>
      <c r="E78" s="187">
        <f>'[4]2-PROJEÇÃO (GA)'!E80</f>
        <v>0</v>
      </c>
      <c r="F78" s="187">
        <f>'[4]2-PROJEÇÃO (GA)'!F80</f>
        <v>0</v>
      </c>
      <c r="G78" s="187">
        <f>'[4]2-PROJEÇÃO (GA)'!G80</f>
        <v>0</v>
      </c>
      <c r="H78" s="188">
        <f>'[4]2-PROJEÇÃO (GA)'!H80</f>
        <v>0</v>
      </c>
      <c r="I78" s="186">
        <f>'[4]2-PROJEÇÃO (GA)'!I80+'[4]2-PROJEÇÃO (GA)'!J80</f>
        <v>0</v>
      </c>
      <c r="J78" s="187">
        <f>'[4]2-PROJEÇÃO (GA)'!K80</f>
        <v>0</v>
      </c>
      <c r="K78" s="187">
        <f>'[4]2-PROJEÇÃO (GA)'!L80</f>
        <v>0</v>
      </c>
      <c r="L78" s="187">
        <f>'[4]2-PROJEÇÃO (GA)'!M80</f>
        <v>0</v>
      </c>
      <c r="M78" s="187">
        <f>'[4]2-PROJEÇÃO (GA)'!N80</f>
        <v>0</v>
      </c>
      <c r="N78" s="188">
        <f>'[4]2-PROJEÇÃO (GA)'!O80</f>
        <v>0</v>
      </c>
      <c r="O78" s="16">
        <f>'[4]2-PROJEÇÃO (GA)'!P80</f>
        <v>-1093980083.3953083</v>
      </c>
    </row>
    <row r="79" spans="1:15" ht="21" x14ac:dyDescent="0.35">
      <c r="O79" s="17"/>
    </row>
  </sheetData>
  <mergeCells count="2">
    <mergeCell ref="B1:H1"/>
    <mergeCell ref="I1:N1"/>
  </mergeCells>
  <conditionalFormatting sqref="O3:O21">
    <cfRule type="cellIs" dxfId="23" priority="4" stopIfTrue="1" operator="lessThan">
      <formula>0</formula>
    </cfRule>
  </conditionalFormatting>
  <conditionalFormatting sqref="O22:O40">
    <cfRule type="cellIs" dxfId="22" priority="3" stopIfTrue="1" operator="lessThan">
      <formula>0</formula>
    </cfRule>
  </conditionalFormatting>
  <conditionalFormatting sqref="O60:O78">
    <cfRule type="cellIs" dxfId="21" priority="1" stopIfTrue="1" operator="lessThan">
      <formula>0</formula>
    </cfRule>
  </conditionalFormatting>
  <conditionalFormatting sqref="O41:O59">
    <cfRule type="cellIs" dxfId="20" priority="2" stopIfTrue="1" operator="lessThan">
      <formula>0</formula>
    </cfRule>
  </conditionalFormatting>
  <pageMargins left="0.31496062992125984" right="0.19685039370078741" top="1.4960629921259843" bottom="1.259842519685039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ALÍQUOTAS</vt:lpstr>
      <vt:lpstr>EQUILÍBRIO ATUARIAL</vt:lpstr>
      <vt:lpstr>EQUILÍBRIO FINANCEIRO</vt:lpstr>
      <vt:lpstr>ATIVOS DO PLANO</vt:lpstr>
      <vt:lpstr>FINANCIAMENTO DÉFICIT (APORTE)</vt:lpstr>
      <vt:lpstr>FINANCIAMENTO DÉFICIT ATUARIAL</vt:lpstr>
      <vt:lpstr>PROVISÃO (EQUILÍBRIO)</vt:lpstr>
      <vt:lpstr>PROVISÃO (VIGENTE)</vt:lpstr>
      <vt:lpstr>PROJEÇÃO--G.A--EQUILIBRIO</vt:lpstr>
      <vt:lpstr>PROJEÇÃO--G.A--VIGENTE</vt:lpstr>
      <vt:lpstr>PROJEÇÃO--GA+GF--EQUILIBRIO</vt:lpstr>
      <vt:lpstr>PROJEÇÃO--GA+GF--VIGENTE</vt:lpstr>
      <vt:lpstr>EVOLUÇÃO PROV (EQUILÍBRIO)</vt:lpstr>
      <vt:lpstr>EVOLUÇÃO PROV (VIGENTE)</vt:lpstr>
      <vt:lpstr>LDO (EQUILÍBRIO)</vt:lpstr>
      <vt:lpstr>LDO (VIGENTE)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Atuarial</dc:creator>
  <cp:lastModifiedBy>Usuario</cp:lastModifiedBy>
  <cp:lastPrinted>2019-01-15T18:29:06Z</cp:lastPrinted>
  <dcterms:created xsi:type="dcterms:W3CDTF">2015-07-07T14:31:50Z</dcterms:created>
  <dcterms:modified xsi:type="dcterms:W3CDTF">2020-10-16T21:24:32Z</dcterms:modified>
</cp:coreProperties>
</file>